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9365" windowHeight="10260"/>
  </bookViews>
  <sheets>
    <sheet name="Demographics" sheetId="1" r:id="rId1"/>
    <sheet name="Laborforce" sheetId="2" r:id="rId2"/>
    <sheet name="Housing Units" sheetId="3" r:id="rId3"/>
    <sheet name="Educational Attainment" sheetId="4" r:id="rId4"/>
  </sheets>
  <calcPr calcId="144525"/>
</workbook>
</file>

<file path=xl/calcChain.xml><?xml version="1.0" encoding="utf-8"?>
<calcChain xmlns="http://schemas.openxmlformats.org/spreadsheetml/2006/main">
  <c r="F74" i="1" l="1"/>
  <c r="F73" i="1"/>
  <c r="F72" i="1"/>
  <c r="F71" i="1"/>
  <c r="F70" i="1"/>
  <c r="F69" i="1"/>
  <c r="F83" i="1"/>
  <c r="F82" i="1"/>
  <c r="F81" i="1"/>
  <c r="F80" i="1"/>
  <c r="F100" i="1"/>
  <c r="F99" i="1"/>
  <c r="F96" i="1"/>
  <c r="F95" i="1"/>
  <c r="F94" i="1"/>
  <c r="F93" i="1"/>
  <c r="F92" i="1"/>
  <c r="F91" i="1"/>
  <c r="F90" i="1"/>
  <c r="F89" i="1"/>
  <c r="F14" i="4" l="1"/>
  <c r="F13" i="4"/>
  <c r="F10" i="4"/>
  <c r="F9" i="4"/>
  <c r="F8" i="4"/>
  <c r="F7" i="4"/>
  <c r="F6" i="4"/>
  <c r="F5" i="4"/>
  <c r="F4" i="4"/>
  <c r="F8" i="2"/>
  <c r="F7" i="2"/>
  <c r="F6" i="2"/>
  <c r="F5" i="2"/>
  <c r="F4" i="2"/>
  <c r="F6" i="3"/>
  <c r="F5" i="3"/>
  <c r="F4" i="3"/>
  <c r="F3" i="3"/>
  <c r="F3" i="4"/>
  <c r="F3" i="2"/>
  <c r="F61" i="1" l="1"/>
  <c r="F63" i="1"/>
  <c r="F62" i="1"/>
  <c r="G59" i="1"/>
  <c r="G51" i="1"/>
  <c r="G52" i="1"/>
  <c r="G53" i="1"/>
  <c r="G54" i="1"/>
  <c r="G55" i="1"/>
  <c r="G56" i="1"/>
  <c r="G57" i="1"/>
  <c r="G58" i="1"/>
  <c r="F51" i="1"/>
  <c r="F52" i="1"/>
  <c r="F53" i="1"/>
  <c r="F54" i="1"/>
  <c r="F55" i="1"/>
  <c r="F56" i="1"/>
  <c r="F57" i="1"/>
  <c r="F58" i="1"/>
  <c r="F59" i="1"/>
  <c r="F39" i="1"/>
  <c r="F40" i="1"/>
  <c r="G38" i="1"/>
  <c r="F38" i="1"/>
  <c r="G50" i="1" l="1"/>
  <c r="F50" i="1"/>
  <c r="G31" i="1"/>
  <c r="G32" i="1"/>
  <c r="G33" i="1"/>
  <c r="G34" i="1"/>
  <c r="G35" i="1"/>
  <c r="G36" i="1"/>
  <c r="G37" i="1"/>
  <c r="G39" i="1"/>
  <c r="G40" i="1"/>
  <c r="G41" i="1"/>
  <c r="G42" i="1"/>
  <c r="G30" i="1"/>
  <c r="F43" i="1"/>
  <c r="F31" i="1"/>
  <c r="F32" i="1"/>
  <c r="F33" i="1"/>
  <c r="F34" i="1"/>
  <c r="F35" i="1"/>
  <c r="F36" i="1"/>
  <c r="F37" i="1"/>
  <c r="F41" i="1"/>
  <c r="F42" i="1"/>
  <c r="F30" i="1"/>
  <c r="G16" i="1"/>
  <c r="G17" i="1"/>
  <c r="G18" i="1"/>
  <c r="G19" i="1"/>
  <c r="G20" i="1"/>
  <c r="G21" i="1"/>
  <c r="G23" i="1"/>
  <c r="G24" i="1"/>
  <c r="G15" i="1"/>
  <c r="F16" i="1"/>
  <c r="F17" i="1"/>
  <c r="F18" i="1"/>
  <c r="F19" i="1"/>
  <c r="F20" i="1"/>
  <c r="F21" i="1"/>
  <c r="F23" i="1"/>
  <c r="F24" i="1"/>
  <c r="F15" i="1"/>
  <c r="G8" i="1"/>
  <c r="G9" i="1"/>
  <c r="G7" i="1"/>
  <c r="F8" i="1"/>
  <c r="F9" i="1"/>
  <c r="F7" i="1"/>
  <c r="F49" i="1"/>
</calcChain>
</file>

<file path=xl/sharedStrings.xml><?xml version="1.0" encoding="utf-8"?>
<sst xmlns="http://schemas.openxmlformats.org/spreadsheetml/2006/main" count="180" uniqueCount="80">
  <si>
    <t>Population Demographics</t>
  </si>
  <si>
    <t>Number</t>
  </si>
  <si>
    <t>Total population</t>
  </si>
  <si>
    <t>Male</t>
  </si>
  <si>
    <t>Female</t>
  </si>
  <si>
    <t>Population by Race/Ethnicity</t>
  </si>
  <si>
    <t>White</t>
  </si>
  <si>
    <t>Asian</t>
  </si>
  <si>
    <t>Under 5 years</t>
  </si>
  <si>
    <t>5 to 9 years</t>
  </si>
  <si>
    <t>10 to 14 years</t>
  </si>
  <si>
    <t>15 to 19 years</t>
  </si>
  <si>
    <t>20 to 24 years</t>
  </si>
  <si>
    <t>25 to 34 years</t>
  </si>
  <si>
    <t>35 to 44 years</t>
  </si>
  <si>
    <t>45 to 54 years</t>
  </si>
  <si>
    <t>65 to 74 years</t>
  </si>
  <si>
    <t>75 to 84 years</t>
  </si>
  <si>
    <t>Median age (years)</t>
  </si>
  <si>
    <t>Households by Income</t>
  </si>
  <si>
    <t>Black</t>
  </si>
  <si>
    <t>Hispanic Ethnicity</t>
  </si>
  <si>
    <t>Some Other Race</t>
  </si>
  <si>
    <t>Not Hispanic or Latino</t>
  </si>
  <si>
    <t>85+ years</t>
  </si>
  <si>
    <t>$15,000 - $24,999</t>
  </si>
  <si>
    <t>$25,000 - $34,999</t>
  </si>
  <si>
    <t>$35,000 - $49,999</t>
  </si>
  <si>
    <t>$50,000 - $74,999</t>
  </si>
  <si>
    <t>$75,000 - $99,999</t>
  </si>
  <si>
    <t>$100,000 - $149,999</t>
  </si>
  <si>
    <t>Average Hhld Income</t>
  </si>
  <si>
    <t>Median Hhld Income</t>
  </si>
  <si>
    <t>Per Capita Income</t>
  </si>
  <si>
    <t>Employment and Business</t>
  </si>
  <si>
    <t>Not in Labor Force</t>
  </si>
  <si>
    <t>Housing Units</t>
  </si>
  <si>
    <t>Vacant</t>
  </si>
  <si>
    <t>Educational Attainment</t>
  </si>
  <si>
    <t>High School Graduation</t>
  </si>
  <si>
    <t>Some College, No Degree</t>
  </si>
  <si>
    <t>Bachelor's Degree</t>
  </si>
  <si>
    <t>Total Households</t>
  </si>
  <si>
    <t>%</t>
  </si>
  <si>
    <t>Clinton County, Iowa</t>
  </si>
  <si>
    <t>American Indian &amp; Alaskan Native</t>
  </si>
  <si>
    <t>Native Hawaiian and Other Pacific Islanders</t>
  </si>
  <si>
    <t>Two or More Races</t>
  </si>
  <si>
    <t>* Note - According to the US Census Bureau - People of Hispanic origin may be any race.  For the 2010 Census, a new instruction was added immediately preceding the questions on Hispanic origin and race, which was not used in Census 2000.  The instruction stated that "For this census, Hispanic origins are not races" because in the federal statistical system, Hispanic origin is considered to be a separate concept from race...If the response provided to the race question could not be classified in one or more of the five OMB race groups, it was generally classified in the category Some Other Race.  Therefore, responses to the question on race that reflect a Hispanic origin were classified in the Some Other Race category.</t>
  </si>
  <si>
    <t xml:space="preserve">Clinton Region Demographics </t>
  </si>
  <si>
    <t>Whiteside County, Illinois</t>
  </si>
  <si>
    <t>Clinton Region</t>
  </si>
  <si>
    <t>55 to 59 years</t>
  </si>
  <si>
    <t>60 to 64 years</t>
  </si>
  <si>
    <t>Less than $10,000</t>
  </si>
  <si>
    <t>$10,000 - $14,999</t>
  </si>
  <si>
    <t>$150,000 - $199,999</t>
  </si>
  <si>
    <t>$200,000 or more</t>
  </si>
  <si>
    <t>High School Graduate or Higher</t>
  </si>
  <si>
    <t>Population 16+</t>
  </si>
  <si>
    <t>Clinton</t>
  </si>
  <si>
    <t>Whiteside</t>
  </si>
  <si>
    <t>Total</t>
  </si>
  <si>
    <t>In labor force</t>
  </si>
  <si>
    <t>Total Population, 25+</t>
  </si>
  <si>
    <t xml:space="preserve">Number </t>
  </si>
  <si>
    <t>Whiteside Co</t>
  </si>
  <si>
    <t>Clinton Co</t>
  </si>
  <si>
    <t>Grades k-8</t>
  </si>
  <si>
    <t>Grades 9-12</t>
  </si>
  <si>
    <t>Associate's Degree</t>
  </si>
  <si>
    <t>Graduate/Professional Degree</t>
  </si>
  <si>
    <t>Bachelor's or Higher</t>
  </si>
  <si>
    <t>Owner-Occupied</t>
  </si>
  <si>
    <t>Renter-Occupied</t>
  </si>
  <si>
    <t>Employed</t>
  </si>
  <si>
    <t>Unemployed</t>
  </si>
  <si>
    <t>Armed Forces</t>
  </si>
  <si>
    <t>Source 2014 American Community Survey, 2015 Population Estimates, from the US Census Bureau</t>
  </si>
  <si>
    <t>Grades K-8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</si>
</sst>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3" formatCode="_(* #,##0.00_);_(* \(#,##0.00\);_(* &quot;-&quot;??_);_(@_)"/>
    <numFmt numFmtId="164" formatCode="0.0"/>
    <numFmt numFmtId="165" formatCode="_(* #,##0_);_(* \(#,##0\);_(* &quot;-&quot;??_);_(@_)"/>
    <numFmt numFmtId="166" formatCode="_(* #,##0.0_);_(* \(#,##0.0\);_(* &quot;-&quot;??_);_(@_)"/>
    <numFmt numFmtId="167" formatCode="#,##0.0"/>
    <numFmt numFmtId="168" formatCode="&quot;$&quot;#,##0.0_);[Red]\(&quot;$&quot;#,##0.0\)"/>
  </numFmts>
  <fonts count="13" x14ac:knownFonts="1">
    <font>
      <sz val="11"/>
      <color theme="1"/>
      <name val="Calibri"/>
      <family val="2"/>
      <scheme val="minor"/>
    </font>
    <font>
      <sz val="10"/>
      <name val="Arial"/>
      <family val="2"/>
    </font>
    <font>
      <b/>
      <sz val="8.5"/>
      <color rgb="FF222222"/>
      <name val="Arial"/>
      <family val="2"/>
    </font>
    <font>
      <sz val="8.5"/>
      <color rgb="FF222222"/>
      <name val="Arial"/>
      <family val="2"/>
    </font>
    <font>
      <sz val="11"/>
      <color theme="1"/>
      <name val="Arial"/>
      <family val="2"/>
    </font>
    <font>
      <b/>
      <sz val="8.5"/>
      <color theme="1"/>
      <name val="Arial"/>
      <family val="2"/>
    </font>
    <font>
      <sz val="11"/>
      <color theme="1"/>
      <name val="Calibri"/>
      <family val="2"/>
      <scheme val="minor"/>
    </font>
    <font>
      <sz val="8.5"/>
      <color theme="1"/>
      <name val="Arial"/>
      <family val="2"/>
    </font>
    <font>
      <b/>
      <sz val="16"/>
      <color theme="1"/>
      <name val="Arial"/>
      <family val="2"/>
    </font>
    <font>
      <u/>
      <sz val="11"/>
      <color theme="1"/>
      <name val="Arial"/>
      <family val="2"/>
    </font>
    <font>
      <b/>
      <sz val="11"/>
      <color theme="0"/>
      <name val="Arial"/>
      <family val="2"/>
    </font>
    <font>
      <sz val="7.5"/>
      <color theme="1"/>
      <name val="Arial"/>
      <family val="2"/>
    </font>
    <font>
      <b/>
      <sz val="7.5"/>
      <color theme="1"/>
      <name val="Arial"/>
      <family val="2"/>
    </font>
  </fonts>
  <fills count="4">
    <fill>
      <patternFill patternType="none"/>
    </fill>
    <fill>
      <patternFill patternType="gray125"/>
    </fill>
    <fill>
      <patternFill patternType="solid">
        <fgColor rgb="FFE5E2DE"/>
        <bgColor indexed="64"/>
      </patternFill>
    </fill>
    <fill>
      <patternFill patternType="solid">
        <fgColor theme="1"/>
        <bgColor indexed="64"/>
      </patternFill>
    </fill>
  </fills>
  <borders count="7">
    <border>
      <left/>
      <right/>
      <top/>
      <bottom/>
      <diagonal/>
    </border>
    <border>
      <left/>
      <right style="medium">
        <color rgb="FF999999"/>
      </right>
      <top/>
      <bottom style="medium">
        <color rgb="FFFFFFFF"/>
      </bottom>
      <diagonal/>
    </border>
    <border>
      <left style="medium">
        <color rgb="FF999999"/>
      </left>
      <right style="medium">
        <color rgb="FF999999"/>
      </right>
      <top/>
      <bottom/>
      <diagonal/>
    </border>
    <border>
      <left style="medium">
        <color rgb="FF999999"/>
      </left>
      <right/>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3">
    <xf numFmtId="0" fontId="0" fillId="0" borderId="0"/>
    <xf numFmtId="0" fontId="1" fillId="0" borderId="0"/>
    <xf numFmtId="43" fontId="6" fillId="0" borderId="0" applyFont="0" applyFill="0" applyBorder="0" applyAlignment="0" applyProtection="0"/>
  </cellStyleXfs>
  <cellXfs count="70">
    <xf numFmtId="0" fontId="0" fillId="0" borderId="0" xfId="0"/>
    <xf numFmtId="0" fontId="4" fillId="0" borderId="0" xfId="0" applyFont="1" applyAlignment="1"/>
    <xf numFmtId="0" fontId="2" fillId="2" borderId="2" xfId="1" applyFont="1" applyFill="1" applyBorder="1" applyAlignment="1">
      <alignment horizontal="left" vertical="center" wrapText="1" indent="1"/>
    </xf>
    <xf numFmtId="0" fontId="2" fillId="0" borderId="4" xfId="1" applyFont="1" applyFill="1" applyBorder="1" applyAlignment="1">
      <alignment horizontal="left" vertical="center" wrapText="1"/>
    </xf>
    <xf numFmtId="3" fontId="3" fillId="0" borderId="4" xfId="1" applyNumberFormat="1" applyFont="1" applyFill="1" applyBorder="1" applyAlignment="1">
      <alignment horizontal="right" wrapText="1"/>
    </xf>
    <xf numFmtId="0" fontId="3" fillId="0" borderId="4" xfId="1" applyFont="1" applyFill="1" applyBorder="1" applyAlignment="1">
      <alignment horizontal="right" wrapText="1"/>
    </xf>
    <xf numFmtId="164" fontId="7" fillId="0" borderId="4" xfId="0" applyNumberFormat="1" applyFont="1" applyBorder="1" applyAlignment="1">
      <alignment horizontal="right"/>
    </xf>
    <xf numFmtId="3" fontId="7" fillId="0" borderId="4" xfId="0" applyNumberFormat="1" applyFont="1" applyBorder="1" applyAlignment="1">
      <alignment horizontal="right"/>
    </xf>
    <xf numFmtId="0" fontId="3" fillId="0" borderId="4" xfId="1" applyFont="1" applyFill="1" applyBorder="1" applyAlignment="1">
      <alignment horizontal="right"/>
    </xf>
    <xf numFmtId="3" fontId="3" fillId="0" borderId="4" xfId="1" applyNumberFormat="1" applyFont="1" applyFill="1" applyBorder="1" applyAlignment="1">
      <alignment horizontal="right"/>
    </xf>
    <xf numFmtId="0" fontId="2" fillId="0" borderId="4" xfId="1" applyFont="1" applyFill="1" applyBorder="1" applyAlignment="1">
      <alignment vertical="center" wrapText="1"/>
    </xf>
    <xf numFmtId="0" fontId="2" fillId="0" borderId="4" xfId="1" applyFont="1" applyFill="1" applyBorder="1" applyAlignment="1">
      <alignment horizontal="left" vertical="center" wrapText="1" indent="1"/>
    </xf>
    <xf numFmtId="164" fontId="3" fillId="0" borderId="4" xfId="1" applyNumberFormat="1" applyFont="1" applyFill="1" applyBorder="1" applyAlignment="1">
      <alignment horizontal="right" indent="1"/>
    </xf>
    <xf numFmtId="0" fontId="3" fillId="0" borderId="4" xfId="1" applyFont="1" applyFill="1" applyBorder="1" applyAlignment="1">
      <alignment horizontal="right" indent="1"/>
    </xf>
    <xf numFmtId="0" fontId="3" fillId="0" borderId="4" xfId="1" applyFont="1" applyFill="1" applyBorder="1" applyAlignment="1">
      <alignment horizontal="right" wrapText="1" indent="1"/>
    </xf>
    <xf numFmtId="164" fontId="3" fillId="0" borderId="4" xfId="1" applyNumberFormat="1" applyFont="1" applyFill="1" applyBorder="1" applyAlignment="1">
      <alignment horizontal="right" wrapText="1" indent="1"/>
    </xf>
    <xf numFmtId="0" fontId="7" fillId="0" borderId="4" xfId="0" applyFont="1" applyBorder="1" applyAlignment="1">
      <alignment horizontal="right"/>
    </xf>
    <xf numFmtId="6" fontId="7" fillId="0" borderId="4" xfId="0" applyNumberFormat="1" applyFont="1" applyBorder="1" applyAlignment="1">
      <alignment horizontal="right"/>
    </xf>
    <xf numFmtId="0" fontId="4" fillId="0" borderId="0" xfId="0" applyFont="1"/>
    <xf numFmtId="0" fontId="4" fillId="0" borderId="4" xfId="0" applyFont="1" applyFill="1" applyBorder="1"/>
    <xf numFmtId="0" fontId="5" fillId="0" borderId="5" xfId="0" applyFont="1" applyBorder="1"/>
    <xf numFmtId="0" fontId="5" fillId="0" borderId="4" xfId="0" applyFont="1" applyBorder="1"/>
    <xf numFmtId="165" fontId="3" fillId="0" borderId="4" xfId="2" applyNumberFormat="1" applyFont="1" applyFill="1" applyBorder="1" applyAlignment="1">
      <alignment horizontal="left" vertical="center" wrapText="1" indent="1"/>
    </xf>
    <xf numFmtId="166" fontId="7" fillId="0" borderId="5" xfId="2" applyNumberFormat="1" applyFont="1" applyBorder="1" applyAlignment="1">
      <alignment horizontal="right"/>
    </xf>
    <xf numFmtId="165" fontId="7" fillId="0" borderId="5" xfId="2" applyNumberFormat="1" applyFont="1" applyBorder="1" applyAlignment="1">
      <alignment horizontal="right"/>
    </xf>
    <xf numFmtId="165" fontId="7" fillId="0" borderId="4" xfId="2" applyNumberFormat="1" applyFont="1" applyBorder="1" applyAlignment="1">
      <alignment horizontal="right"/>
    </xf>
    <xf numFmtId="164" fontId="7" fillId="0" borderId="5" xfId="0" applyNumberFormat="1" applyFont="1" applyBorder="1" applyAlignment="1">
      <alignment horizontal="right"/>
    </xf>
    <xf numFmtId="165" fontId="7" fillId="0" borderId="5" xfId="0" applyNumberFormat="1" applyFont="1" applyBorder="1" applyAlignment="1">
      <alignment horizontal="right"/>
    </xf>
    <xf numFmtId="0" fontId="4" fillId="0" borderId="0" xfId="0" applyFont="1" applyFill="1" applyBorder="1"/>
    <xf numFmtId="0" fontId="10" fillId="3" borderId="0" xfId="0" applyFont="1" applyFill="1"/>
    <xf numFmtId="0" fontId="12" fillId="0" borderId="0" xfId="0" applyFont="1" applyAlignment="1">
      <alignment wrapText="1"/>
    </xf>
    <xf numFmtId="0" fontId="11" fillId="0" borderId="0" xfId="0" applyFont="1"/>
    <xf numFmtId="3" fontId="11" fillId="0" borderId="0" xfId="0" applyNumberFormat="1" applyFont="1"/>
    <xf numFmtId="0" fontId="11" fillId="0" borderId="0" xfId="0" applyFont="1" applyAlignment="1">
      <alignment horizontal="right"/>
    </xf>
    <xf numFmtId="167" fontId="3" fillId="0" borderId="4" xfId="1" applyNumberFormat="1" applyFont="1" applyFill="1" applyBorder="1" applyAlignment="1">
      <alignment horizontal="right" wrapText="1"/>
    </xf>
    <xf numFmtId="167" fontId="3" fillId="0" borderId="4" xfId="1" applyNumberFormat="1" applyFont="1" applyFill="1" applyBorder="1" applyAlignment="1">
      <alignment horizontal="right"/>
    </xf>
    <xf numFmtId="167" fontId="7" fillId="0" borderId="4" xfId="0" applyNumberFormat="1" applyFont="1" applyBorder="1" applyAlignment="1">
      <alignment horizontal="right"/>
    </xf>
    <xf numFmtId="0" fontId="3" fillId="0" borderId="4" xfId="2" applyNumberFormat="1" applyFont="1" applyFill="1" applyBorder="1" applyAlignment="1">
      <alignment horizontal="right" wrapText="1" indent="1"/>
    </xf>
    <xf numFmtId="165" fontId="3" fillId="0" borderId="4" xfId="2" applyNumberFormat="1" applyFont="1" applyFill="1" applyBorder="1" applyAlignment="1"/>
    <xf numFmtId="165" fontId="3" fillId="0" borderId="4" xfId="2" applyNumberFormat="1" applyFont="1" applyFill="1" applyBorder="1" applyAlignment="1">
      <alignment wrapText="1"/>
    </xf>
    <xf numFmtId="3" fontId="3" fillId="0" borderId="4" xfId="1" applyNumberFormat="1" applyFont="1" applyFill="1" applyBorder="1" applyAlignment="1">
      <alignment wrapText="1"/>
    </xf>
    <xf numFmtId="0" fontId="3" fillId="0" borderId="4" xfId="1" applyFont="1" applyFill="1" applyBorder="1" applyAlignment="1">
      <alignment wrapText="1"/>
    </xf>
    <xf numFmtId="166" fontId="3" fillId="0" borderId="4" xfId="2" applyNumberFormat="1" applyFont="1" applyFill="1" applyBorder="1" applyAlignment="1">
      <alignment horizontal="left" vertical="center" wrapText="1" indent="1"/>
    </xf>
    <xf numFmtId="168" fontId="7" fillId="0" borderId="4" xfId="0" applyNumberFormat="1" applyFont="1" applyBorder="1" applyAlignment="1">
      <alignment horizontal="right"/>
    </xf>
    <xf numFmtId="0" fontId="10" fillId="0" borderId="0" xfId="0" applyFont="1" applyFill="1"/>
    <xf numFmtId="0" fontId="10" fillId="3" borderId="0" xfId="0" applyFont="1" applyFill="1" applyAlignment="1"/>
    <xf numFmtId="0" fontId="10" fillId="0" borderId="0" xfId="0" applyFont="1" applyFill="1" applyAlignment="1"/>
    <xf numFmtId="0" fontId="4" fillId="0" borderId="0" xfId="0" applyFont="1" applyFill="1"/>
    <xf numFmtId="0" fontId="10" fillId="3" borderId="0" xfId="1" applyFont="1" applyFill="1" applyBorder="1" applyAlignment="1">
      <alignment vertical="center"/>
    </xf>
    <xf numFmtId="0" fontId="10" fillId="0" borderId="0" xfId="1" applyFont="1" applyFill="1" applyBorder="1" applyAlignment="1">
      <alignment vertical="center"/>
    </xf>
    <xf numFmtId="0" fontId="11" fillId="0" borderId="0" xfId="0" applyFont="1" applyBorder="1" applyAlignment="1">
      <alignment wrapText="1"/>
    </xf>
    <xf numFmtId="0" fontId="4" fillId="0" borderId="0" xfId="0" applyFont="1" applyBorder="1"/>
    <xf numFmtId="0" fontId="8" fillId="0" borderId="0" xfId="0" applyFont="1" applyAlignment="1"/>
    <xf numFmtId="0" fontId="9" fillId="0" borderId="0" xfId="0" applyFont="1" applyAlignment="1"/>
    <xf numFmtId="3" fontId="0" fillId="0" borderId="0" xfId="0" applyNumberFormat="1"/>
    <xf numFmtId="0" fontId="0" fillId="0" borderId="0" xfId="0" applyAlignment="1">
      <alignment horizontal="right"/>
    </xf>
    <xf numFmtId="0" fontId="8" fillId="0" borderId="0" xfId="0" applyFont="1" applyAlignment="1">
      <alignment horizontal="center"/>
    </xf>
    <xf numFmtId="0" fontId="9" fillId="0" borderId="0" xfId="0" applyFont="1" applyAlignment="1">
      <alignment horizontal="center"/>
    </xf>
    <xf numFmtId="0" fontId="2" fillId="2" borderId="3" xfId="1" applyFont="1" applyFill="1" applyBorder="1" applyAlignment="1">
      <alignment horizontal="left" vertical="center" wrapText="1" indent="1"/>
    </xf>
    <xf numFmtId="0" fontId="2" fillId="2" borderId="1" xfId="1" applyFont="1" applyFill="1" applyBorder="1" applyAlignment="1">
      <alignment horizontal="left" vertical="center" wrapText="1" indent="1"/>
    </xf>
    <xf numFmtId="0" fontId="2" fillId="2" borderId="2" xfId="1" applyFont="1" applyFill="1" applyBorder="1" applyAlignment="1">
      <alignment horizontal="left" vertical="center" wrapText="1" indent="1"/>
    </xf>
    <xf numFmtId="0" fontId="2" fillId="2" borderId="3" xfId="1" applyFont="1" applyFill="1" applyBorder="1" applyAlignment="1">
      <alignment vertical="center" wrapText="1"/>
    </xf>
    <xf numFmtId="0" fontId="2" fillId="2" borderId="1" xfId="1" applyFont="1" applyFill="1" applyBorder="1" applyAlignment="1">
      <alignment vertical="center" wrapText="1"/>
    </xf>
    <xf numFmtId="0" fontId="11" fillId="0" borderId="6" xfId="0" applyFont="1" applyBorder="1" applyAlignment="1">
      <alignment horizontal="center" wrapText="1"/>
    </xf>
    <xf numFmtId="0" fontId="0" fillId="0" borderId="0" xfId="0" applyAlignment="1">
      <alignment horizontal="center"/>
    </xf>
    <xf numFmtId="0" fontId="5" fillId="0" borderId="0" xfId="0" applyFont="1"/>
    <xf numFmtId="0" fontId="7" fillId="0" borderId="0" xfId="0" applyFont="1"/>
    <xf numFmtId="3" fontId="7" fillId="0" borderId="0" xfId="0" applyNumberFormat="1" applyFont="1"/>
    <xf numFmtId="0" fontId="7" fillId="0" borderId="0" xfId="0" applyFont="1" applyAlignment="1">
      <alignment horizontal="center"/>
    </xf>
    <xf numFmtId="0" fontId="7" fillId="0" borderId="0" xfId="0" applyFont="1" applyAlignment="1">
      <alignment horizontal="left"/>
    </xf>
  </cellXfs>
  <cellStyles count="3">
    <cellStyle name="Comma" xfId="2" builtinId="3"/>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0"/>
  <sheetViews>
    <sheetView tabSelected="1" zoomScale="95" zoomScaleNormal="95" workbookViewId="0">
      <selection activeCell="A72" sqref="A72"/>
    </sheetView>
  </sheetViews>
  <sheetFormatPr defaultColWidth="9.140625" defaultRowHeight="14.25" x14ac:dyDescent="0.2"/>
  <cols>
    <col min="1" max="1" width="25.140625" style="18" customWidth="1"/>
    <col min="2" max="2" width="13.140625" style="18" customWidth="1"/>
    <col min="3" max="3" width="5.5703125" style="18" customWidth="1"/>
    <col min="4" max="4" width="9.85546875" style="18" bestFit="1" customWidth="1"/>
    <col min="5" max="5" width="8" style="18" customWidth="1"/>
    <col min="6" max="6" width="15.5703125" style="18" customWidth="1"/>
    <col min="7" max="7" width="12.7109375" style="18" customWidth="1"/>
    <col min="8" max="8" width="9.85546875" style="18" bestFit="1" customWidth="1"/>
    <col min="9" max="9" width="5.28515625" style="18" customWidth="1"/>
    <col min="10" max="10" width="9.85546875" style="18" bestFit="1" customWidth="1"/>
    <col min="11" max="11" width="5.140625" style="18" bestFit="1" customWidth="1"/>
    <col min="12" max="12" width="9.85546875" style="18" bestFit="1" customWidth="1"/>
    <col min="13" max="13" width="5.140625" style="18" bestFit="1" customWidth="1"/>
    <col min="14" max="14" width="9.85546875" style="18" bestFit="1" customWidth="1"/>
    <col min="15" max="15" width="5.7109375" style="18" bestFit="1" customWidth="1"/>
    <col min="16" max="16" width="9.85546875" style="18" bestFit="1" customWidth="1"/>
    <col min="17" max="17" width="5.28515625" style="18" customWidth="1"/>
    <col min="18" max="16384" width="9.140625" style="18"/>
  </cols>
  <sheetData>
    <row r="1" spans="1:17" ht="21" x14ac:dyDescent="0.4">
      <c r="A1" s="56" t="s">
        <v>49</v>
      </c>
      <c r="B1" s="56"/>
      <c r="C1" s="56"/>
      <c r="D1" s="56"/>
      <c r="E1" s="56"/>
      <c r="F1" s="56"/>
      <c r="G1" s="56"/>
      <c r="H1" s="52"/>
      <c r="I1" s="52"/>
      <c r="J1" s="52"/>
      <c r="K1" s="52"/>
      <c r="L1" s="52"/>
      <c r="M1" s="52"/>
      <c r="N1" s="52"/>
      <c r="O1" s="52"/>
      <c r="P1" s="52"/>
      <c r="Q1" s="52"/>
    </row>
    <row r="2" spans="1:17" s="1" customFormat="1" ht="13.9" x14ac:dyDescent="0.25">
      <c r="A2" s="57" t="s">
        <v>78</v>
      </c>
      <c r="B2" s="57"/>
      <c r="C2" s="57"/>
      <c r="D2" s="57"/>
      <c r="E2" s="57"/>
      <c r="F2" s="57"/>
      <c r="G2" s="57"/>
      <c r="H2" s="53"/>
      <c r="I2" s="53"/>
      <c r="J2" s="53"/>
      <c r="K2" s="53"/>
      <c r="L2" s="53"/>
      <c r="M2" s="53"/>
      <c r="N2" s="53"/>
      <c r="O2" s="53"/>
      <c r="P2" s="53"/>
      <c r="Q2" s="53"/>
    </row>
    <row r="4" spans="1:17" ht="13.9" x14ac:dyDescent="0.25">
      <c r="A4" s="29" t="s">
        <v>0</v>
      </c>
      <c r="B4" s="29"/>
      <c r="C4" s="29"/>
      <c r="D4" s="29"/>
      <c r="E4" s="29"/>
      <c r="F4" s="29"/>
      <c r="G4" s="29"/>
      <c r="H4" s="44"/>
      <c r="I4" s="44"/>
      <c r="J4" s="44"/>
      <c r="K4" s="44"/>
      <c r="L4" s="44"/>
      <c r="M4" s="44"/>
      <c r="N4" s="44"/>
      <c r="O4" s="44"/>
      <c r="P4" s="44"/>
      <c r="Q4" s="44"/>
    </row>
    <row r="5" spans="1:17" ht="30" customHeight="1" thickBot="1" x14ac:dyDescent="0.25">
      <c r="A5" s="60"/>
      <c r="B5" s="61" t="s">
        <v>44</v>
      </c>
      <c r="C5" s="62"/>
      <c r="D5" s="61" t="s">
        <v>50</v>
      </c>
      <c r="E5" s="62"/>
      <c r="F5" s="61" t="s">
        <v>51</v>
      </c>
      <c r="G5" s="62"/>
    </row>
    <row r="6" spans="1:17" x14ac:dyDescent="0.2">
      <c r="A6" s="60"/>
      <c r="B6" s="2" t="s">
        <v>1</v>
      </c>
      <c r="C6" s="2" t="s">
        <v>43</v>
      </c>
      <c r="D6" s="2" t="s">
        <v>1</v>
      </c>
      <c r="E6" s="2" t="s">
        <v>43</v>
      </c>
      <c r="F6" s="2" t="s">
        <v>1</v>
      </c>
      <c r="G6" s="2" t="s">
        <v>43</v>
      </c>
    </row>
    <row r="7" spans="1:17" ht="13.9" x14ac:dyDescent="0.25">
      <c r="A7" s="3" t="s">
        <v>2</v>
      </c>
      <c r="B7" s="4">
        <v>47768</v>
      </c>
      <c r="C7" s="5">
        <v>100</v>
      </c>
      <c r="D7" s="4">
        <v>57079</v>
      </c>
      <c r="E7" s="5">
        <v>100</v>
      </c>
      <c r="F7" s="7">
        <f>SUM(B7+D7)</f>
        <v>104847</v>
      </c>
      <c r="G7" s="6">
        <f>(C7+E7)/2</f>
        <v>100</v>
      </c>
    </row>
    <row r="8" spans="1:17" ht="13.9" x14ac:dyDescent="0.25">
      <c r="A8" s="3" t="s">
        <v>3</v>
      </c>
      <c r="B8" s="4">
        <v>23478</v>
      </c>
      <c r="C8" s="8">
        <v>49.3</v>
      </c>
      <c r="D8" s="9">
        <v>28201</v>
      </c>
      <c r="E8" s="8">
        <v>49.3</v>
      </c>
      <c r="F8" s="7">
        <f t="shared" ref="F8:F9" si="0">SUM(B8+D8)</f>
        <v>51679</v>
      </c>
      <c r="G8" s="6">
        <f t="shared" ref="G8:G9" si="1">(C8+E8)/2</f>
        <v>49.3</v>
      </c>
    </row>
    <row r="9" spans="1:17" ht="13.9" x14ac:dyDescent="0.25">
      <c r="A9" s="3" t="s">
        <v>4</v>
      </c>
      <c r="B9" s="4">
        <v>24290</v>
      </c>
      <c r="C9" s="5">
        <v>50.7</v>
      </c>
      <c r="D9" s="4">
        <v>28878</v>
      </c>
      <c r="E9" s="5">
        <v>50.7</v>
      </c>
      <c r="F9" s="7">
        <f t="shared" si="0"/>
        <v>53168</v>
      </c>
      <c r="G9" s="6">
        <f t="shared" si="1"/>
        <v>50.7</v>
      </c>
    </row>
    <row r="10" spans="1:17" ht="13.9" x14ac:dyDescent="0.25">
      <c r="A10" s="30"/>
      <c r="B10" s="31"/>
      <c r="C10" s="31"/>
      <c r="D10" s="31"/>
      <c r="E10" s="31"/>
      <c r="F10" s="31"/>
      <c r="G10" s="31"/>
      <c r="H10" s="31"/>
      <c r="I10" s="31"/>
      <c r="J10" s="31"/>
      <c r="K10" s="31"/>
      <c r="L10" s="31"/>
      <c r="M10" s="31"/>
      <c r="N10" s="32"/>
      <c r="O10" s="31"/>
      <c r="P10" s="32"/>
      <c r="Q10" s="31"/>
    </row>
    <row r="11" spans="1:17" ht="42.75" customHeight="1" x14ac:dyDescent="0.25">
      <c r="A11" s="30"/>
      <c r="B11" s="31"/>
      <c r="C11" s="31"/>
      <c r="D11" s="31"/>
      <c r="E11" s="31"/>
      <c r="F11" s="31"/>
      <c r="G11" s="31"/>
      <c r="H11" s="31"/>
      <c r="I11" s="31"/>
      <c r="J11" s="31"/>
      <c r="K11" s="31"/>
      <c r="L11" s="31"/>
      <c r="M11" s="31"/>
      <c r="N11" s="32"/>
      <c r="O11" s="31"/>
      <c r="P11" s="32"/>
      <c r="Q11" s="31"/>
    </row>
    <row r="12" spans="1:17" ht="13.9" x14ac:dyDescent="0.25">
      <c r="A12" s="45" t="s">
        <v>5</v>
      </c>
      <c r="B12" s="45"/>
      <c r="C12" s="45"/>
      <c r="D12" s="45"/>
      <c r="E12" s="45"/>
      <c r="F12" s="45"/>
      <c r="G12" s="45"/>
      <c r="H12" s="46"/>
      <c r="I12" s="46"/>
      <c r="J12" s="46"/>
      <c r="K12" s="46"/>
      <c r="L12" s="46"/>
      <c r="M12" s="46"/>
      <c r="N12" s="46"/>
      <c r="O12" s="46"/>
      <c r="P12" s="46"/>
      <c r="Q12" s="46"/>
    </row>
    <row r="13" spans="1:17" ht="38.25" customHeight="1" thickBot="1" x14ac:dyDescent="0.25">
      <c r="A13" s="60"/>
      <c r="B13" s="58" t="s">
        <v>44</v>
      </c>
      <c r="C13" s="59"/>
      <c r="D13" s="58" t="s">
        <v>50</v>
      </c>
      <c r="E13" s="59"/>
      <c r="F13" s="58" t="s">
        <v>51</v>
      </c>
      <c r="G13" s="59"/>
      <c r="H13" s="47"/>
      <c r="I13" s="47"/>
      <c r="J13" s="47"/>
      <c r="K13" s="47"/>
      <c r="L13" s="47"/>
      <c r="M13" s="47"/>
      <c r="N13" s="47"/>
      <c r="O13" s="47"/>
      <c r="P13" s="47"/>
      <c r="Q13" s="47"/>
    </row>
    <row r="14" spans="1:17" x14ac:dyDescent="0.2">
      <c r="A14" s="60"/>
      <c r="B14" s="2" t="s">
        <v>1</v>
      </c>
      <c r="C14" s="2" t="s">
        <v>43</v>
      </c>
      <c r="D14" s="2" t="s">
        <v>1</v>
      </c>
      <c r="E14" s="2" t="s">
        <v>43</v>
      </c>
      <c r="F14" s="2" t="s">
        <v>1</v>
      </c>
      <c r="G14" s="2" t="s">
        <v>43</v>
      </c>
    </row>
    <row r="15" spans="1:17" ht="13.9" x14ac:dyDescent="0.25">
      <c r="A15" s="3" t="s">
        <v>6</v>
      </c>
      <c r="B15" s="9">
        <v>45660</v>
      </c>
      <c r="C15" s="35">
        <v>93.7</v>
      </c>
      <c r="D15" s="9">
        <v>53923</v>
      </c>
      <c r="E15" s="34">
        <v>92.6</v>
      </c>
      <c r="F15" s="7">
        <f>SUM(B15+D15)</f>
        <v>99583</v>
      </c>
      <c r="G15" s="36">
        <f>(C15+E15)/2</f>
        <v>93.15</v>
      </c>
    </row>
    <row r="16" spans="1:17" ht="13.9" x14ac:dyDescent="0.25">
      <c r="A16" s="10" t="s">
        <v>20</v>
      </c>
      <c r="B16" s="4">
        <v>1406</v>
      </c>
      <c r="C16" s="34">
        <v>2.9</v>
      </c>
      <c r="D16" s="4">
        <v>781</v>
      </c>
      <c r="E16" s="34">
        <v>1.2</v>
      </c>
      <c r="F16" s="7">
        <f t="shared" ref="F16:F24" si="2">SUM(B16+D16)</f>
        <v>2187</v>
      </c>
      <c r="G16" s="36">
        <f t="shared" ref="G16:G24" si="3">(C16+E16)/2</f>
        <v>2.0499999999999998</v>
      </c>
    </row>
    <row r="17" spans="1:18" ht="31.5" customHeight="1" x14ac:dyDescent="0.25">
      <c r="A17" s="10" t="s">
        <v>45</v>
      </c>
      <c r="B17" s="4">
        <v>199</v>
      </c>
      <c r="C17" s="34">
        <v>0.3</v>
      </c>
      <c r="D17" s="4">
        <v>170</v>
      </c>
      <c r="E17" s="34">
        <v>0.5</v>
      </c>
      <c r="F17" s="7">
        <f t="shared" si="2"/>
        <v>369</v>
      </c>
      <c r="G17" s="36">
        <f t="shared" si="3"/>
        <v>0.4</v>
      </c>
    </row>
    <row r="18" spans="1:18" ht="13.9" x14ac:dyDescent="0.25">
      <c r="A18" s="10" t="s">
        <v>7</v>
      </c>
      <c r="B18" s="4">
        <v>318</v>
      </c>
      <c r="C18" s="34">
        <v>0.5</v>
      </c>
      <c r="D18" s="4">
        <v>276</v>
      </c>
      <c r="E18" s="34">
        <v>0.4</v>
      </c>
      <c r="F18" s="7">
        <f t="shared" si="2"/>
        <v>594</v>
      </c>
      <c r="G18" s="36">
        <f t="shared" si="3"/>
        <v>0.45</v>
      </c>
    </row>
    <row r="19" spans="1:18" ht="24.75" customHeight="1" x14ac:dyDescent="0.25">
      <c r="A19" s="10" t="s">
        <v>46</v>
      </c>
      <c r="B19" s="4">
        <v>0</v>
      </c>
      <c r="C19" s="34">
        <v>0</v>
      </c>
      <c r="D19" s="4">
        <v>9</v>
      </c>
      <c r="E19" s="34">
        <v>0.2</v>
      </c>
      <c r="F19" s="7">
        <f t="shared" si="2"/>
        <v>9</v>
      </c>
      <c r="G19" s="36">
        <f t="shared" si="3"/>
        <v>0.1</v>
      </c>
    </row>
    <row r="20" spans="1:18" ht="14.25" customHeight="1" x14ac:dyDescent="0.25">
      <c r="A20" s="10" t="s">
        <v>22</v>
      </c>
      <c r="B20" s="9">
        <v>280</v>
      </c>
      <c r="C20" s="35">
        <v>0.8</v>
      </c>
      <c r="D20" s="9">
        <v>2044</v>
      </c>
      <c r="E20" s="34">
        <v>2.9</v>
      </c>
      <c r="F20" s="7">
        <f t="shared" si="2"/>
        <v>2324</v>
      </c>
      <c r="G20" s="36">
        <f t="shared" si="3"/>
        <v>1.85</v>
      </c>
    </row>
    <row r="21" spans="1:18" ht="13.9" x14ac:dyDescent="0.25">
      <c r="A21" s="10" t="s">
        <v>47</v>
      </c>
      <c r="B21" s="9">
        <v>800</v>
      </c>
      <c r="C21" s="35">
        <v>1.6</v>
      </c>
      <c r="D21" s="9">
        <v>1295</v>
      </c>
      <c r="E21" s="34">
        <v>2.2000000000000002</v>
      </c>
      <c r="F21" s="7">
        <f t="shared" si="2"/>
        <v>2095</v>
      </c>
      <c r="G21" s="36">
        <f t="shared" si="3"/>
        <v>1.9000000000000001</v>
      </c>
    </row>
    <row r="22" spans="1:18" ht="13.9" x14ac:dyDescent="0.25">
      <c r="A22" s="10"/>
      <c r="B22" s="4"/>
      <c r="C22" s="34"/>
      <c r="D22" s="4"/>
      <c r="E22" s="34"/>
      <c r="F22" s="7"/>
      <c r="G22" s="36"/>
    </row>
    <row r="23" spans="1:18" ht="13.9" x14ac:dyDescent="0.25">
      <c r="A23" s="10" t="s">
        <v>21</v>
      </c>
      <c r="B23" s="4">
        <v>1351</v>
      </c>
      <c r="C23" s="34">
        <v>2.6</v>
      </c>
      <c r="D23" s="4">
        <v>5839</v>
      </c>
      <c r="E23" s="34">
        <v>11.3</v>
      </c>
      <c r="F23" s="7">
        <f t="shared" si="2"/>
        <v>7190</v>
      </c>
      <c r="G23" s="36">
        <f t="shared" si="3"/>
        <v>6.95</v>
      </c>
    </row>
    <row r="24" spans="1:18" ht="13.9" x14ac:dyDescent="0.25">
      <c r="A24" s="10" t="s">
        <v>23</v>
      </c>
      <c r="B24" s="9">
        <v>47312</v>
      </c>
      <c r="C24" s="35">
        <v>97.4</v>
      </c>
      <c r="D24" s="9">
        <v>51364</v>
      </c>
      <c r="E24" s="34">
        <v>88.7</v>
      </c>
      <c r="F24" s="7">
        <f t="shared" si="2"/>
        <v>98676</v>
      </c>
      <c r="G24" s="36">
        <f t="shared" si="3"/>
        <v>93.050000000000011</v>
      </c>
      <c r="H24" s="51"/>
      <c r="I24" s="51"/>
      <c r="J24" s="51"/>
      <c r="K24" s="51"/>
      <c r="L24" s="51"/>
      <c r="M24" s="51"/>
      <c r="N24" s="51"/>
      <c r="O24" s="51"/>
      <c r="P24" s="51"/>
      <c r="Q24" s="51"/>
      <c r="R24" s="51"/>
    </row>
    <row r="25" spans="1:18" ht="74.25" customHeight="1" x14ac:dyDescent="0.25">
      <c r="A25" s="63" t="s">
        <v>48</v>
      </c>
      <c r="B25" s="63"/>
      <c r="C25" s="63"/>
      <c r="D25" s="63"/>
      <c r="E25" s="63"/>
      <c r="F25" s="63"/>
      <c r="G25" s="63"/>
      <c r="H25" s="50"/>
      <c r="I25" s="50"/>
      <c r="J25" s="50"/>
      <c r="K25" s="50"/>
      <c r="L25" s="50"/>
      <c r="M25" s="50"/>
      <c r="N25" s="50"/>
      <c r="O25" s="50"/>
      <c r="P25" s="50"/>
      <c r="Q25" s="50"/>
    </row>
    <row r="26" spans="1:18" ht="34.5" customHeight="1" x14ac:dyDescent="0.2">
      <c r="A26" s="31"/>
      <c r="B26" s="33"/>
      <c r="C26" s="33"/>
      <c r="D26" s="33"/>
      <c r="E26" s="33"/>
      <c r="F26" s="33"/>
      <c r="G26" s="33"/>
      <c r="H26" s="33"/>
      <c r="I26" s="33"/>
      <c r="J26" s="33"/>
      <c r="K26" s="33"/>
      <c r="L26" s="33"/>
      <c r="M26" s="33"/>
      <c r="N26" s="33"/>
      <c r="O26" s="33"/>
      <c r="P26" s="33"/>
      <c r="Q26" s="33"/>
    </row>
    <row r="27" spans="1:18" ht="18.75" customHeight="1" x14ac:dyDescent="0.25">
      <c r="A27" s="45" t="s">
        <v>5</v>
      </c>
      <c r="B27" s="45"/>
      <c r="C27" s="45"/>
      <c r="D27" s="45"/>
      <c r="E27" s="45"/>
      <c r="F27" s="45"/>
      <c r="G27" s="45"/>
      <c r="H27" s="46"/>
      <c r="I27" s="46"/>
      <c r="J27" s="46"/>
      <c r="K27" s="46"/>
      <c r="L27" s="46"/>
      <c r="M27" s="46"/>
      <c r="N27" s="46"/>
      <c r="O27" s="46"/>
      <c r="P27" s="46"/>
      <c r="Q27" s="46"/>
    </row>
    <row r="28" spans="1:18" ht="30" customHeight="1" thickBot="1" x14ac:dyDescent="0.25">
      <c r="A28" s="60"/>
      <c r="B28" s="58" t="s">
        <v>44</v>
      </c>
      <c r="C28" s="59"/>
      <c r="D28" s="58" t="s">
        <v>50</v>
      </c>
      <c r="E28" s="59"/>
      <c r="F28" s="58" t="s">
        <v>51</v>
      </c>
      <c r="G28" s="59"/>
    </row>
    <row r="29" spans="1:18" x14ac:dyDescent="0.2">
      <c r="A29" s="60"/>
      <c r="B29" s="2" t="s">
        <v>1</v>
      </c>
      <c r="C29" s="2" t="s">
        <v>43</v>
      </c>
      <c r="D29" s="2" t="s">
        <v>1</v>
      </c>
      <c r="E29" s="2" t="s">
        <v>43</v>
      </c>
      <c r="F29" s="2" t="s">
        <v>1</v>
      </c>
      <c r="G29" s="2" t="s">
        <v>43</v>
      </c>
    </row>
    <row r="30" spans="1:18" x14ac:dyDescent="0.2">
      <c r="A30" s="11" t="s">
        <v>8</v>
      </c>
      <c r="B30" s="40">
        <v>2913</v>
      </c>
      <c r="C30" s="12">
        <v>5.9</v>
      </c>
      <c r="D30" s="38">
        <v>3388</v>
      </c>
      <c r="E30" s="13">
        <v>5.8</v>
      </c>
      <c r="F30" s="7">
        <f>SUM(D30+B30)</f>
        <v>6301</v>
      </c>
      <c r="G30" s="6">
        <f>(E30+C30)/2</f>
        <v>5.85</v>
      </c>
    </row>
    <row r="31" spans="1:18" x14ac:dyDescent="0.2">
      <c r="A31" s="11" t="s">
        <v>9</v>
      </c>
      <c r="B31" s="40">
        <v>3221</v>
      </c>
      <c r="C31" s="15">
        <v>6.6</v>
      </c>
      <c r="D31" s="39">
        <v>3438</v>
      </c>
      <c r="E31" s="14">
        <v>5.9</v>
      </c>
      <c r="F31" s="7">
        <f t="shared" ref="F31:F40" si="4">SUM(D31+B31)</f>
        <v>6659</v>
      </c>
      <c r="G31" s="6">
        <f t="shared" ref="G31:G38" si="5">(E31+C31)/2</f>
        <v>6.25</v>
      </c>
    </row>
    <row r="32" spans="1:18" x14ac:dyDescent="0.2">
      <c r="A32" s="11" t="s">
        <v>10</v>
      </c>
      <c r="B32" s="40">
        <v>3421</v>
      </c>
      <c r="C32" s="12">
        <v>7</v>
      </c>
      <c r="D32" s="38">
        <v>4183</v>
      </c>
      <c r="E32" s="13">
        <v>7.2</v>
      </c>
      <c r="F32" s="7">
        <f t="shared" si="4"/>
        <v>7604</v>
      </c>
      <c r="G32" s="6">
        <f t="shared" si="5"/>
        <v>7.1</v>
      </c>
    </row>
    <row r="33" spans="1:42" x14ac:dyDescent="0.2">
      <c r="A33" s="11" t="s">
        <v>11</v>
      </c>
      <c r="B33" s="40">
        <v>2913</v>
      </c>
      <c r="C33" s="15">
        <v>5.9</v>
      </c>
      <c r="D33" s="39">
        <v>3761</v>
      </c>
      <c r="E33" s="14">
        <v>6.5</v>
      </c>
      <c r="F33" s="7">
        <f t="shared" si="4"/>
        <v>6674</v>
      </c>
      <c r="G33" s="6">
        <f t="shared" si="5"/>
        <v>6.2</v>
      </c>
    </row>
    <row r="34" spans="1:42" x14ac:dyDescent="0.2">
      <c r="A34" s="11" t="s">
        <v>12</v>
      </c>
      <c r="B34" s="40">
        <v>2891</v>
      </c>
      <c r="C34" s="12">
        <v>5.9</v>
      </c>
      <c r="D34" s="38">
        <v>3166</v>
      </c>
      <c r="E34" s="13">
        <v>5.4</v>
      </c>
      <c r="F34" s="7">
        <f t="shared" si="4"/>
        <v>6057</v>
      </c>
      <c r="G34" s="6">
        <f t="shared" si="5"/>
        <v>5.65</v>
      </c>
    </row>
    <row r="35" spans="1:42" x14ac:dyDescent="0.2">
      <c r="A35" s="11" t="s">
        <v>13</v>
      </c>
      <c r="B35" s="40">
        <v>5728</v>
      </c>
      <c r="C35" s="15">
        <v>11.7</v>
      </c>
      <c r="D35" s="39">
        <v>3200</v>
      </c>
      <c r="E35" s="14">
        <v>10.7</v>
      </c>
      <c r="F35" s="7">
        <f t="shared" si="4"/>
        <v>8928</v>
      </c>
      <c r="G35" s="6">
        <f t="shared" si="5"/>
        <v>11.2</v>
      </c>
    </row>
    <row r="36" spans="1:42" x14ac:dyDescent="0.2">
      <c r="A36" s="11" t="s">
        <v>14</v>
      </c>
      <c r="B36" s="40">
        <v>5443</v>
      </c>
      <c r="C36" s="12">
        <v>11.1</v>
      </c>
      <c r="D36" s="38">
        <v>7009</v>
      </c>
      <c r="E36" s="12">
        <v>12</v>
      </c>
      <c r="F36" s="7">
        <f t="shared" si="4"/>
        <v>12452</v>
      </c>
      <c r="G36" s="6">
        <f t="shared" si="5"/>
        <v>11.55</v>
      </c>
    </row>
    <row r="37" spans="1:42" x14ac:dyDescent="0.2">
      <c r="A37" s="11" t="s">
        <v>15</v>
      </c>
      <c r="B37" s="40">
        <v>7486</v>
      </c>
      <c r="C37" s="15">
        <v>15.3</v>
      </c>
      <c r="D37" s="39">
        <v>8575</v>
      </c>
      <c r="E37" s="14">
        <v>14.7</v>
      </c>
      <c r="F37" s="7">
        <f t="shared" si="4"/>
        <v>16061</v>
      </c>
      <c r="G37" s="6">
        <f t="shared" si="5"/>
        <v>15</v>
      </c>
    </row>
    <row r="38" spans="1:42" x14ac:dyDescent="0.2">
      <c r="A38" s="11" t="s">
        <v>52</v>
      </c>
      <c r="B38" s="40">
        <v>3541</v>
      </c>
      <c r="C38" s="12">
        <v>7.2</v>
      </c>
      <c r="D38" s="39">
        <v>4457</v>
      </c>
      <c r="E38" s="14">
        <v>7.7</v>
      </c>
      <c r="F38" s="7">
        <f t="shared" si="4"/>
        <v>7998</v>
      </c>
      <c r="G38" s="6">
        <f t="shared" si="5"/>
        <v>7.45</v>
      </c>
    </row>
    <row r="39" spans="1:42" x14ac:dyDescent="0.2">
      <c r="A39" s="11" t="s">
        <v>53</v>
      </c>
      <c r="B39" s="40">
        <v>3110</v>
      </c>
      <c r="C39" s="12">
        <v>6.4</v>
      </c>
      <c r="D39" s="38">
        <v>3638</v>
      </c>
      <c r="E39" s="13">
        <v>6.3</v>
      </c>
      <c r="F39" s="7">
        <f t="shared" si="4"/>
        <v>6748</v>
      </c>
      <c r="G39" s="6">
        <f>(E39+C39)/2</f>
        <v>6.35</v>
      </c>
    </row>
    <row r="40" spans="1:42" x14ac:dyDescent="0.2">
      <c r="A40" s="11" t="s">
        <v>16</v>
      </c>
      <c r="B40" s="40">
        <v>4285</v>
      </c>
      <c r="C40" s="15">
        <v>8.6999999999999993</v>
      </c>
      <c r="D40" s="38">
        <v>5389</v>
      </c>
      <c r="E40" s="13">
        <v>9.1999999999999993</v>
      </c>
      <c r="F40" s="7">
        <f t="shared" si="4"/>
        <v>9674</v>
      </c>
      <c r="G40" s="6">
        <f>(E40+C40)/2</f>
        <v>8.9499999999999993</v>
      </c>
    </row>
    <row r="41" spans="1:42" x14ac:dyDescent="0.2">
      <c r="A41" s="11" t="s">
        <v>17</v>
      </c>
      <c r="B41" s="40">
        <v>2616</v>
      </c>
      <c r="C41" s="12">
        <v>5.3</v>
      </c>
      <c r="D41" s="39">
        <v>3308</v>
      </c>
      <c r="E41" s="14">
        <v>5.7</v>
      </c>
      <c r="F41" s="7">
        <f>SUM(D41+B41)</f>
        <v>5924</v>
      </c>
      <c r="G41" s="6">
        <f>(E41+C41)/2</f>
        <v>5.5</v>
      </c>
    </row>
    <row r="42" spans="1:42" x14ac:dyDescent="0.2">
      <c r="A42" s="11" t="s">
        <v>24</v>
      </c>
      <c r="B42" s="41">
        <v>1406</v>
      </c>
      <c r="C42" s="14">
        <v>2.9</v>
      </c>
      <c r="D42" s="38">
        <v>1712</v>
      </c>
      <c r="E42" s="13">
        <v>2.9</v>
      </c>
      <c r="F42" s="7">
        <f>SUM(D42+B42)</f>
        <v>3118</v>
      </c>
      <c r="G42" s="6">
        <f>(E42+C42)/2</f>
        <v>2.9</v>
      </c>
    </row>
    <row r="43" spans="1:42" x14ac:dyDescent="0.2">
      <c r="A43" s="11" t="s">
        <v>18</v>
      </c>
      <c r="B43" s="14">
        <v>41.9</v>
      </c>
      <c r="C43" s="14"/>
      <c r="D43" s="37">
        <v>42.3</v>
      </c>
      <c r="E43" s="14"/>
      <c r="F43" s="36">
        <f>(D43+B43)/2</f>
        <v>42.099999999999994</v>
      </c>
      <c r="G43" s="15"/>
    </row>
    <row r="44" spans="1:42" ht="36" customHeight="1" x14ac:dyDescent="0.2">
      <c r="A44" s="31"/>
      <c r="B44" s="33"/>
      <c r="C44" s="33"/>
      <c r="D44" s="33"/>
      <c r="E44" s="33"/>
      <c r="F44" s="33"/>
      <c r="G44" s="33"/>
      <c r="H44" s="33"/>
      <c r="I44" s="33"/>
      <c r="J44" s="33"/>
      <c r="K44" s="33"/>
      <c r="L44" s="33"/>
      <c r="M44" s="33"/>
      <c r="N44" s="33"/>
      <c r="O44" s="33"/>
      <c r="P44" s="33"/>
      <c r="Q44" s="33"/>
    </row>
    <row r="45" spans="1:42" x14ac:dyDescent="0.2">
      <c r="A45" s="31"/>
      <c r="B45" s="33"/>
      <c r="C45" s="33"/>
      <c r="D45" s="33"/>
      <c r="E45" s="33"/>
      <c r="F45" s="33"/>
      <c r="G45" s="33"/>
      <c r="H45" s="33"/>
      <c r="I45" s="33"/>
      <c r="J45" s="33"/>
      <c r="K45" s="33"/>
      <c r="L45" s="33"/>
      <c r="M45" s="33"/>
      <c r="N45" s="33"/>
      <c r="O45" s="33"/>
      <c r="P45" s="33"/>
      <c r="Q45" s="33"/>
    </row>
    <row r="46" spans="1:42" s="19" customFormat="1" ht="15" x14ac:dyDescent="0.2">
      <c r="A46" s="48" t="s">
        <v>19</v>
      </c>
      <c r="B46" s="48"/>
      <c r="C46" s="48"/>
      <c r="D46" s="48"/>
      <c r="E46" s="48"/>
      <c r="F46" s="48"/>
      <c r="G46" s="48"/>
      <c r="H46" s="28"/>
      <c r="I46" s="49"/>
      <c r="J46" s="49"/>
      <c r="K46" s="49"/>
      <c r="L46" s="49"/>
      <c r="M46" s="49"/>
      <c r="N46" s="49"/>
      <c r="O46" s="49"/>
      <c r="P46" s="49"/>
      <c r="Q46" s="49"/>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row>
    <row r="47" spans="1:42" ht="32.25" customHeight="1" thickBot="1" x14ac:dyDescent="0.25">
      <c r="A47" s="60"/>
      <c r="B47" s="58" t="s">
        <v>44</v>
      </c>
      <c r="C47" s="59"/>
      <c r="D47" s="58" t="s">
        <v>50</v>
      </c>
      <c r="E47" s="59"/>
      <c r="F47" s="58" t="s">
        <v>51</v>
      </c>
      <c r="G47" s="59"/>
    </row>
    <row r="48" spans="1:42" x14ac:dyDescent="0.2">
      <c r="A48" s="60"/>
      <c r="B48" s="2" t="s">
        <v>1</v>
      </c>
      <c r="C48" s="2" t="s">
        <v>43</v>
      </c>
      <c r="D48" s="2" t="s">
        <v>1</v>
      </c>
      <c r="E48" s="2" t="s">
        <v>43</v>
      </c>
      <c r="F48" s="2" t="s">
        <v>1</v>
      </c>
      <c r="G48" s="2" t="s">
        <v>43</v>
      </c>
    </row>
    <row r="49" spans="1:17" x14ac:dyDescent="0.2">
      <c r="A49" s="3" t="s">
        <v>42</v>
      </c>
      <c r="B49" s="22">
        <v>19977</v>
      </c>
      <c r="C49" s="22"/>
      <c r="D49" s="22">
        <v>22878</v>
      </c>
      <c r="E49" s="42"/>
      <c r="F49" s="22">
        <f>SUM(B49:E49)</f>
        <v>42855</v>
      </c>
      <c r="G49" s="22"/>
    </row>
    <row r="50" spans="1:17" x14ac:dyDescent="0.2">
      <c r="A50" s="20" t="s">
        <v>54</v>
      </c>
      <c r="B50" s="24">
        <v>1220</v>
      </c>
      <c r="C50" s="26">
        <v>7.3</v>
      </c>
      <c r="D50" s="24">
        <v>1361</v>
      </c>
      <c r="E50" s="42">
        <v>6.4</v>
      </c>
      <c r="F50" s="27">
        <f>B50+D50</f>
        <v>2581</v>
      </c>
      <c r="G50" s="23">
        <f>(C50+E50)/2</f>
        <v>6.85</v>
      </c>
    </row>
    <row r="51" spans="1:17" x14ac:dyDescent="0.2">
      <c r="A51" s="21" t="s">
        <v>55</v>
      </c>
      <c r="B51" s="24">
        <v>1348</v>
      </c>
      <c r="C51" s="26">
        <v>6.9</v>
      </c>
      <c r="D51" s="24">
        <v>1086</v>
      </c>
      <c r="E51" s="26">
        <v>4.9000000000000004</v>
      </c>
      <c r="F51" s="27">
        <f t="shared" ref="F51:F59" si="6">B51+D51</f>
        <v>2434</v>
      </c>
      <c r="G51" s="23">
        <f t="shared" ref="G51:G58" si="7">(C51+E51)/2</f>
        <v>5.9</v>
      </c>
    </row>
    <row r="52" spans="1:17" x14ac:dyDescent="0.2">
      <c r="A52" s="21" t="s">
        <v>25</v>
      </c>
      <c r="B52" s="25">
        <v>2540</v>
      </c>
      <c r="C52" s="6">
        <v>11.1</v>
      </c>
      <c r="D52" s="25">
        <v>2956</v>
      </c>
      <c r="E52" s="26">
        <v>12.6</v>
      </c>
      <c r="F52" s="27">
        <f t="shared" si="6"/>
        <v>5496</v>
      </c>
      <c r="G52" s="23">
        <f t="shared" si="7"/>
        <v>11.85</v>
      </c>
    </row>
    <row r="53" spans="1:17" x14ac:dyDescent="0.2">
      <c r="A53" s="21" t="s">
        <v>26</v>
      </c>
      <c r="B53" s="25">
        <v>2194</v>
      </c>
      <c r="C53" s="6">
        <v>10.5</v>
      </c>
      <c r="D53" s="25">
        <v>2920</v>
      </c>
      <c r="E53" s="6">
        <v>13.6</v>
      </c>
      <c r="F53" s="27">
        <f t="shared" si="6"/>
        <v>5114</v>
      </c>
      <c r="G53" s="23">
        <f t="shared" si="7"/>
        <v>12.05</v>
      </c>
    </row>
    <row r="54" spans="1:17" x14ac:dyDescent="0.2">
      <c r="A54" s="21" t="s">
        <v>27</v>
      </c>
      <c r="B54" s="25">
        <v>2703</v>
      </c>
      <c r="C54" s="6">
        <v>15.7</v>
      </c>
      <c r="D54" s="25">
        <v>3675</v>
      </c>
      <c r="E54" s="6">
        <v>15.8</v>
      </c>
      <c r="F54" s="27">
        <f t="shared" si="6"/>
        <v>6378</v>
      </c>
      <c r="G54" s="23">
        <f t="shared" si="7"/>
        <v>15.75</v>
      </c>
    </row>
    <row r="55" spans="1:17" x14ac:dyDescent="0.2">
      <c r="A55" s="21" t="s">
        <v>28</v>
      </c>
      <c r="B55" s="25">
        <v>3768</v>
      </c>
      <c r="C55" s="6">
        <v>19.5</v>
      </c>
      <c r="D55" s="25">
        <v>4797</v>
      </c>
      <c r="E55" s="6">
        <v>21.4</v>
      </c>
      <c r="F55" s="27">
        <f t="shared" si="6"/>
        <v>8565</v>
      </c>
      <c r="G55" s="23">
        <f t="shared" si="7"/>
        <v>20.45</v>
      </c>
    </row>
    <row r="56" spans="1:17" x14ac:dyDescent="0.2">
      <c r="A56" s="21" t="s">
        <v>29</v>
      </c>
      <c r="B56" s="25">
        <v>2550</v>
      </c>
      <c r="C56" s="6">
        <v>13.1</v>
      </c>
      <c r="D56" s="25">
        <v>3158</v>
      </c>
      <c r="E56" s="6">
        <v>12.5</v>
      </c>
      <c r="F56" s="27">
        <f t="shared" si="6"/>
        <v>5708</v>
      </c>
      <c r="G56" s="23">
        <f t="shared" si="7"/>
        <v>12.8</v>
      </c>
    </row>
    <row r="57" spans="1:17" x14ac:dyDescent="0.2">
      <c r="A57" s="21" t="s">
        <v>30</v>
      </c>
      <c r="B57" s="25">
        <v>2578</v>
      </c>
      <c r="C57" s="6">
        <v>11.7</v>
      </c>
      <c r="D57" s="25">
        <v>2340</v>
      </c>
      <c r="E57" s="6">
        <v>9.8000000000000007</v>
      </c>
      <c r="F57" s="27">
        <f t="shared" si="6"/>
        <v>4918</v>
      </c>
      <c r="G57" s="23">
        <f t="shared" si="7"/>
        <v>10.75</v>
      </c>
    </row>
    <row r="58" spans="1:17" x14ac:dyDescent="0.2">
      <c r="A58" s="21" t="s">
        <v>56</v>
      </c>
      <c r="B58" s="25">
        <v>634</v>
      </c>
      <c r="C58" s="6">
        <v>2.6</v>
      </c>
      <c r="D58" s="25">
        <v>712</v>
      </c>
      <c r="E58" s="6">
        <v>1.9</v>
      </c>
      <c r="F58" s="27">
        <f t="shared" si="6"/>
        <v>1346</v>
      </c>
      <c r="G58" s="23">
        <f t="shared" si="7"/>
        <v>2.25</v>
      </c>
    </row>
    <row r="59" spans="1:17" x14ac:dyDescent="0.2">
      <c r="A59" s="21" t="s">
        <v>57</v>
      </c>
      <c r="B59" s="25">
        <v>442</v>
      </c>
      <c r="C59" s="6">
        <v>1.6</v>
      </c>
      <c r="D59" s="25">
        <v>323</v>
      </c>
      <c r="E59" s="6">
        <v>1.2</v>
      </c>
      <c r="F59" s="27">
        <f t="shared" si="6"/>
        <v>765</v>
      </c>
      <c r="G59" s="23">
        <f>(C59+E59)/2</f>
        <v>1.4</v>
      </c>
    </row>
    <row r="60" spans="1:17" x14ac:dyDescent="0.2">
      <c r="A60" s="21"/>
      <c r="B60" s="16"/>
      <c r="C60" s="16"/>
      <c r="D60" s="16"/>
      <c r="E60" s="16"/>
      <c r="F60" s="16"/>
      <c r="G60" s="16"/>
    </row>
    <row r="61" spans="1:17" x14ac:dyDescent="0.2">
      <c r="A61" s="21" t="s">
        <v>31</v>
      </c>
      <c r="B61" s="17">
        <v>63562</v>
      </c>
      <c r="C61" s="16"/>
      <c r="D61" s="17">
        <v>59877</v>
      </c>
      <c r="E61" s="16"/>
      <c r="F61" s="17">
        <f>SUM(B61:E61)/2</f>
        <v>61719.5</v>
      </c>
      <c r="G61" s="16"/>
    </row>
    <row r="62" spans="1:17" x14ac:dyDescent="0.2">
      <c r="A62" s="21" t="s">
        <v>32</v>
      </c>
      <c r="B62" s="17">
        <v>49849</v>
      </c>
      <c r="C62" s="16"/>
      <c r="D62" s="17">
        <v>48343</v>
      </c>
      <c r="E62" s="16"/>
      <c r="F62" s="17">
        <f>SUM(B62:E62)/2</f>
        <v>49096</v>
      </c>
      <c r="G62" s="16"/>
    </row>
    <row r="63" spans="1:17" x14ac:dyDescent="0.2">
      <c r="A63" s="21" t="s">
        <v>33</v>
      </c>
      <c r="B63" s="17">
        <v>26751</v>
      </c>
      <c r="C63" s="16"/>
      <c r="D63" s="17">
        <v>24815</v>
      </c>
      <c r="E63" s="16"/>
      <c r="F63" s="43">
        <f>SUM(B63:E63)/2</f>
        <v>25783</v>
      </c>
      <c r="G63" s="16"/>
    </row>
    <row r="64" spans="1:17" ht="31.5" customHeight="1" x14ac:dyDescent="0.2">
      <c r="A64" s="31"/>
      <c r="B64" s="33"/>
      <c r="C64" s="33"/>
      <c r="D64" s="33"/>
      <c r="E64" s="33"/>
      <c r="F64" s="33"/>
      <c r="G64" s="33"/>
      <c r="H64" s="33"/>
      <c r="I64" s="33"/>
      <c r="J64" s="33"/>
      <c r="K64" s="33"/>
      <c r="L64" s="33"/>
      <c r="M64" s="33"/>
      <c r="N64" s="33"/>
      <c r="O64" s="33"/>
      <c r="P64" s="33"/>
      <c r="Q64" s="33"/>
    </row>
    <row r="65" spans="1:18" ht="27.75" customHeight="1" x14ac:dyDescent="0.2">
      <c r="A65" s="31"/>
      <c r="B65" s="33"/>
      <c r="C65" s="33"/>
      <c r="D65" s="33"/>
      <c r="E65" s="33"/>
      <c r="F65" s="33"/>
      <c r="G65" s="33"/>
      <c r="H65" s="33"/>
      <c r="I65" s="33"/>
      <c r="J65" s="33"/>
      <c r="K65" s="33"/>
      <c r="L65" s="33"/>
      <c r="M65" s="33"/>
      <c r="N65" s="33"/>
      <c r="O65" s="33"/>
      <c r="P65" s="33"/>
      <c r="Q65" s="33"/>
    </row>
    <row r="66" spans="1:18" ht="15" x14ac:dyDescent="0.25">
      <c r="A66" s="45" t="s">
        <v>34</v>
      </c>
      <c r="B66" s="45"/>
      <c r="C66" s="45"/>
      <c r="D66" s="45"/>
      <c r="E66" s="45"/>
      <c r="F66" s="45"/>
      <c r="G66" s="45"/>
      <c r="H66" s="46"/>
      <c r="I66" s="46"/>
      <c r="J66" s="46"/>
      <c r="K66" s="46"/>
      <c r="L66" s="46"/>
      <c r="M66" s="46"/>
      <c r="N66" s="46"/>
      <c r="O66" s="46"/>
      <c r="P66" s="46"/>
      <c r="Q66" s="46"/>
      <c r="R66" s="47"/>
    </row>
    <row r="67" spans="1:18" ht="32.25" customHeight="1" thickBot="1" x14ac:dyDescent="0.25">
      <c r="A67" s="60"/>
      <c r="B67" s="58" t="s">
        <v>44</v>
      </c>
      <c r="C67" s="59"/>
      <c r="D67" s="58" t="s">
        <v>50</v>
      </c>
      <c r="E67" s="59"/>
      <c r="F67" s="58" t="s">
        <v>51</v>
      </c>
      <c r="G67" s="59"/>
    </row>
    <row r="68" spans="1:18" x14ac:dyDescent="0.2">
      <c r="A68" s="60"/>
      <c r="B68" s="2" t="s">
        <v>1</v>
      </c>
      <c r="C68" s="2" t="s">
        <v>43</v>
      </c>
      <c r="D68" s="2" t="s">
        <v>1</v>
      </c>
      <c r="E68" s="2" t="s">
        <v>43</v>
      </c>
      <c r="F68" s="2" t="s">
        <v>1</v>
      </c>
      <c r="G68" s="2" t="s">
        <v>43</v>
      </c>
    </row>
    <row r="69" spans="1:18" x14ac:dyDescent="0.2">
      <c r="A69" s="66" t="s">
        <v>59</v>
      </c>
      <c r="B69" s="67">
        <v>38881</v>
      </c>
      <c r="C69" s="66"/>
      <c r="D69" s="66">
        <v>47768</v>
      </c>
      <c r="E69" s="66"/>
      <c r="F69" s="67">
        <f>SUM(B69+D69)</f>
        <v>86649</v>
      </c>
      <c r="G69" s="66"/>
    </row>
    <row r="70" spans="1:18" x14ac:dyDescent="0.2">
      <c r="A70" s="66" t="s">
        <v>63</v>
      </c>
      <c r="B70" s="66">
        <v>24994</v>
      </c>
      <c r="C70" s="66">
        <v>64.3</v>
      </c>
      <c r="D70" s="66">
        <v>29070</v>
      </c>
      <c r="E70" s="66">
        <v>60.8</v>
      </c>
      <c r="F70" s="66">
        <f>SUM(B70+D70)</f>
        <v>54064</v>
      </c>
      <c r="G70" s="66">
        <v>62.4</v>
      </c>
    </row>
    <row r="71" spans="1:18" x14ac:dyDescent="0.2">
      <c r="A71" s="68" t="s">
        <v>75</v>
      </c>
      <c r="B71" s="66">
        <v>23619</v>
      </c>
      <c r="C71" s="66">
        <v>60.74</v>
      </c>
      <c r="D71" s="66">
        <v>26434</v>
      </c>
      <c r="E71" s="66">
        <v>55.3</v>
      </c>
      <c r="F71" s="66">
        <f>SUM(B71+D71)</f>
        <v>50053</v>
      </c>
      <c r="G71" s="66">
        <v>57.8</v>
      </c>
    </row>
    <row r="72" spans="1:18" x14ac:dyDescent="0.2">
      <c r="A72" s="68" t="s">
        <v>76</v>
      </c>
      <c r="B72" s="66">
        <v>1350</v>
      </c>
      <c r="C72" s="66">
        <v>3.5</v>
      </c>
      <c r="D72" s="66">
        <v>2599</v>
      </c>
      <c r="E72" s="66">
        <v>5.4</v>
      </c>
      <c r="F72" s="66">
        <f>SUM(D72+B72)</f>
        <v>3949</v>
      </c>
      <c r="G72" s="66">
        <v>4.5999999999999996</v>
      </c>
    </row>
    <row r="73" spans="1:18" x14ac:dyDescent="0.2">
      <c r="A73" s="68" t="s">
        <v>77</v>
      </c>
      <c r="B73" s="66">
        <v>25</v>
      </c>
      <c r="C73" s="66">
        <v>0</v>
      </c>
      <c r="D73" s="66">
        <v>37</v>
      </c>
      <c r="E73" s="66">
        <v>0</v>
      </c>
      <c r="F73" s="66">
        <f>SUM(D73+B73)</f>
        <v>62</v>
      </c>
      <c r="G73" s="66">
        <v>0</v>
      </c>
    </row>
    <row r="74" spans="1:18" x14ac:dyDescent="0.2">
      <c r="A74" s="69" t="s">
        <v>35</v>
      </c>
      <c r="B74" s="66">
        <v>13887</v>
      </c>
      <c r="C74" s="66">
        <v>35.700000000000003</v>
      </c>
      <c r="D74" s="66">
        <v>16877</v>
      </c>
      <c r="E74" s="66">
        <v>35.299999999999997</v>
      </c>
      <c r="F74" s="66">
        <f>SUM(B74+D74)</f>
        <v>30764</v>
      </c>
      <c r="G74" s="66">
        <v>35.5</v>
      </c>
    </row>
    <row r="75" spans="1:18" ht="31.5" customHeight="1" x14ac:dyDescent="0.25">
      <c r="A75"/>
      <c r="B75"/>
      <c r="C75"/>
      <c r="D75"/>
      <c r="E75"/>
      <c r="F75"/>
      <c r="G75"/>
      <c r="H75" s="31"/>
      <c r="I75" s="31"/>
      <c r="J75" s="31"/>
      <c r="K75" s="31"/>
      <c r="L75" s="31"/>
      <c r="M75" s="31"/>
      <c r="N75" s="31"/>
      <c r="O75" s="31"/>
      <c r="P75" s="31"/>
      <c r="Q75" s="31"/>
    </row>
    <row r="76" spans="1:18" ht="44.25" customHeight="1" x14ac:dyDescent="0.2">
      <c r="A76" s="31"/>
      <c r="B76" s="31"/>
      <c r="C76" s="31"/>
      <c r="D76" s="31"/>
      <c r="E76" s="31"/>
      <c r="F76" s="31"/>
      <c r="G76" s="31"/>
      <c r="H76" s="31"/>
      <c r="I76" s="31"/>
      <c r="J76" s="31"/>
      <c r="K76" s="31"/>
      <c r="L76" s="31"/>
      <c r="M76" s="31"/>
      <c r="N76" s="31"/>
      <c r="O76" s="31"/>
      <c r="P76" s="31"/>
      <c r="Q76" s="31"/>
    </row>
    <row r="77" spans="1:18" ht="15" x14ac:dyDescent="0.25">
      <c r="A77" s="45" t="s">
        <v>36</v>
      </c>
      <c r="B77" s="45"/>
      <c r="C77" s="45"/>
      <c r="D77" s="45"/>
      <c r="E77" s="45"/>
      <c r="F77" s="45"/>
      <c r="G77" s="45"/>
      <c r="H77" s="46"/>
      <c r="I77" s="46"/>
      <c r="J77" s="46"/>
      <c r="K77" s="46"/>
      <c r="L77" s="46"/>
      <c r="M77" s="46"/>
      <c r="N77" s="46"/>
      <c r="O77" s="46"/>
      <c r="P77" s="46"/>
      <c r="Q77" s="46"/>
      <c r="R77" s="47"/>
    </row>
    <row r="78" spans="1:18" ht="32.25" customHeight="1" thickBot="1" x14ac:dyDescent="0.25">
      <c r="A78" s="60"/>
      <c r="B78" s="58" t="s">
        <v>44</v>
      </c>
      <c r="C78" s="59"/>
      <c r="D78" s="58" t="s">
        <v>50</v>
      </c>
      <c r="E78" s="59"/>
      <c r="F78" s="58" t="s">
        <v>51</v>
      </c>
      <c r="G78" s="59"/>
      <c r="H78" s="47"/>
      <c r="I78" s="47"/>
      <c r="J78" s="47"/>
      <c r="K78" s="47"/>
      <c r="L78" s="47"/>
      <c r="M78" s="47"/>
      <c r="N78" s="47"/>
      <c r="O78" s="47"/>
      <c r="P78" s="47"/>
      <c r="Q78" s="47"/>
      <c r="R78" s="47"/>
    </row>
    <row r="79" spans="1:18" x14ac:dyDescent="0.2">
      <c r="A79" s="60"/>
      <c r="B79" s="2" t="s">
        <v>1</v>
      </c>
      <c r="C79" s="2" t="s">
        <v>43</v>
      </c>
      <c r="D79" s="2" t="s">
        <v>1</v>
      </c>
      <c r="E79" s="2" t="s">
        <v>43</v>
      </c>
      <c r="F79" s="2" t="s">
        <v>1</v>
      </c>
      <c r="G79" s="2" t="s">
        <v>43</v>
      </c>
    </row>
    <row r="80" spans="1:18" x14ac:dyDescent="0.2">
      <c r="A80" s="66" t="s">
        <v>62</v>
      </c>
      <c r="B80" s="66">
        <v>21762</v>
      </c>
      <c r="C80" s="66">
        <v>100</v>
      </c>
      <c r="D80" s="66">
        <v>25759</v>
      </c>
      <c r="E80" s="66">
        <v>100</v>
      </c>
      <c r="F80" s="66">
        <f>SUM(D80+B80)</f>
        <v>47521</v>
      </c>
      <c r="G80" s="66">
        <v>100</v>
      </c>
    </row>
    <row r="81" spans="1:17" x14ac:dyDescent="0.2">
      <c r="A81" s="66" t="s">
        <v>73</v>
      </c>
      <c r="B81" s="66">
        <v>14801</v>
      </c>
      <c r="C81" s="66">
        <v>68</v>
      </c>
      <c r="D81" s="67">
        <v>17582</v>
      </c>
      <c r="E81" s="66">
        <v>68.3</v>
      </c>
      <c r="F81" s="66">
        <f>SUM(B81+D81)</f>
        <v>32383</v>
      </c>
      <c r="G81" s="66">
        <v>68.099999999999994</v>
      </c>
    </row>
    <row r="82" spans="1:17" x14ac:dyDescent="0.2">
      <c r="A82" s="66" t="s">
        <v>74</v>
      </c>
      <c r="B82" s="66">
        <v>4736</v>
      </c>
      <c r="C82" s="66">
        <v>21.8</v>
      </c>
      <c r="D82" s="66">
        <v>5334</v>
      </c>
      <c r="E82" s="66">
        <v>20.7</v>
      </c>
      <c r="F82" s="66">
        <f>SUM(B82+D82)</f>
        <v>10070</v>
      </c>
      <c r="G82" s="66">
        <v>21.2</v>
      </c>
    </row>
    <row r="83" spans="1:17" x14ac:dyDescent="0.2">
      <c r="A83" s="66" t="s">
        <v>37</v>
      </c>
      <c r="B83" s="66">
        <v>1785</v>
      </c>
      <c r="C83" s="66">
        <v>10.199999999999999</v>
      </c>
      <c r="D83" s="66">
        <v>2431</v>
      </c>
      <c r="E83" s="66">
        <v>11</v>
      </c>
      <c r="F83" s="66">
        <f>SUM(B83,D83)</f>
        <v>4216</v>
      </c>
      <c r="G83" s="66">
        <v>8.9</v>
      </c>
    </row>
    <row r="84" spans="1:17" ht="31.5" customHeight="1" x14ac:dyDescent="0.2">
      <c r="A84" s="31"/>
      <c r="B84" s="31"/>
      <c r="C84" s="31"/>
      <c r="D84" s="31"/>
      <c r="E84" s="31"/>
      <c r="F84" s="31"/>
      <c r="G84" s="31"/>
      <c r="H84" s="31"/>
      <c r="I84" s="31"/>
      <c r="J84" s="31"/>
      <c r="K84" s="31"/>
      <c r="L84" s="31"/>
      <c r="M84" s="31"/>
      <c r="N84" s="31"/>
      <c r="O84" s="31"/>
      <c r="P84" s="31"/>
      <c r="Q84" s="31"/>
    </row>
    <row r="85" spans="1:17" x14ac:dyDescent="0.2">
      <c r="A85" s="31"/>
      <c r="B85" s="31"/>
      <c r="C85" s="31"/>
      <c r="D85" s="31"/>
      <c r="E85" s="31"/>
      <c r="F85" s="31"/>
      <c r="G85" s="31"/>
      <c r="H85" s="31"/>
      <c r="I85" s="31"/>
      <c r="J85" s="31"/>
      <c r="K85" s="31"/>
      <c r="L85" s="31"/>
      <c r="M85" s="31"/>
      <c r="N85" s="31"/>
      <c r="O85" s="31"/>
      <c r="P85" s="31"/>
      <c r="Q85" s="31"/>
    </row>
    <row r="86" spans="1:17" ht="17.25" customHeight="1" x14ac:dyDescent="0.25">
      <c r="A86" s="45" t="s">
        <v>38</v>
      </c>
      <c r="B86" s="45"/>
      <c r="C86" s="45"/>
      <c r="D86" s="45"/>
      <c r="E86" s="45"/>
      <c r="F86" s="45"/>
      <c r="G86" s="45"/>
      <c r="H86" s="46"/>
      <c r="I86" s="46"/>
      <c r="J86" s="46"/>
      <c r="K86" s="46"/>
      <c r="L86" s="46"/>
      <c r="M86" s="46"/>
      <c r="N86" s="46"/>
      <c r="O86" s="46"/>
      <c r="P86" s="46"/>
      <c r="Q86" s="46"/>
    </row>
    <row r="87" spans="1:17" ht="27" customHeight="1" thickBot="1" x14ac:dyDescent="0.25">
      <c r="A87" s="60"/>
      <c r="B87" s="58" t="s">
        <v>44</v>
      </c>
      <c r="C87" s="59"/>
      <c r="D87" s="58" t="s">
        <v>50</v>
      </c>
      <c r="E87" s="59"/>
      <c r="F87" s="58" t="s">
        <v>51</v>
      </c>
      <c r="G87" s="59"/>
    </row>
    <row r="88" spans="1:17" x14ac:dyDescent="0.2">
      <c r="A88" s="60"/>
      <c r="B88" s="2" t="s">
        <v>1</v>
      </c>
      <c r="C88" s="2" t="s">
        <v>43</v>
      </c>
      <c r="D88" s="2" t="s">
        <v>1</v>
      </c>
      <c r="E88" s="2" t="s">
        <v>43</v>
      </c>
      <c r="F88" s="2" t="s">
        <v>1</v>
      </c>
      <c r="G88" s="2" t="s">
        <v>43</v>
      </c>
    </row>
    <row r="89" spans="1:17" x14ac:dyDescent="0.2">
      <c r="A89" s="65" t="s">
        <v>64</v>
      </c>
      <c r="B89" s="66">
        <v>33526</v>
      </c>
      <c r="C89" s="66"/>
      <c r="D89" s="66">
        <v>38881</v>
      </c>
      <c r="E89" s="66"/>
      <c r="F89" s="66">
        <f>SUM(B89,D89)</f>
        <v>72407</v>
      </c>
      <c r="G89" s="66"/>
    </row>
    <row r="90" spans="1:17" x14ac:dyDescent="0.2">
      <c r="A90" s="65" t="s">
        <v>79</v>
      </c>
      <c r="B90" s="66">
        <v>1309</v>
      </c>
      <c r="C90" s="66">
        <v>3.9</v>
      </c>
      <c r="D90" s="66">
        <v>1711</v>
      </c>
      <c r="E90" s="66">
        <v>4.4000000000000004</v>
      </c>
      <c r="F90" s="66">
        <f t="shared" ref="F90:F96" si="8">SUM(B90+D90)</f>
        <v>3020</v>
      </c>
      <c r="G90" s="66">
        <v>4.2</v>
      </c>
    </row>
    <row r="91" spans="1:17" x14ac:dyDescent="0.2">
      <c r="A91" s="65" t="s">
        <v>69</v>
      </c>
      <c r="B91" s="66">
        <v>1844</v>
      </c>
      <c r="C91" s="66">
        <v>5.5</v>
      </c>
      <c r="D91" s="66">
        <v>3072</v>
      </c>
      <c r="E91" s="66">
        <v>7.9</v>
      </c>
      <c r="F91" s="66">
        <f t="shared" si="8"/>
        <v>4916</v>
      </c>
      <c r="G91" s="66">
        <v>6.8</v>
      </c>
    </row>
    <row r="92" spans="1:17" x14ac:dyDescent="0.2">
      <c r="A92" s="65" t="s">
        <v>39</v>
      </c>
      <c r="B92" s="66">
        <v>12136</v>
      </c>
      <c r="C92" s="66">
        <v>36.200000000000003</v>
      </c>
      <c r="D92" s="66">
        <v>10226</v>
      </c>
      <c r="E92" s="66">
        <v>26.3</v>
      </c>
      <c r="F92" s="66">
        <f t="shared" si="8"/>
        <v>22362</v>
      </c>
      <c r="G92" s="66">
        <v>30.9</v>
      </c>
    </row>
    <row r="93" spans="1:17" x14ac:dyDescent="0.2">
      <c r="A93" s="65" t="s">
        <v>40</v>
      </c>
      <c r="B93" s="66">
        <v>8080</v>
      </c>
      <c r="C93" s="66">
        <v>24.1</v>
      </c>
      <c r="D93" s="66">
        <v>9642</v>
      </c>
      <c r="E93" s="66">
        <v>24.8</v>
      </c>
      <c r="F93" s="66">
        <f t="shared" si="8"/>
        <v>17722</v>
      </c>
      <c r="G93" s="66">
        <v>24.5</v>
      </c>
    </row>
    <row r="94" spans="1:17" x14ac:dyDescent="0.2">
      <c r="A94" s="65" t="s">
        <v>70</v>
      </c>
      <c r="B94" s="66">
        <v>3721</v>
      </c>
      <c r="C94" s="66">
        <v>11.1</v>
      </c>
      <c r="D94" s="66">
        <v>3927</v>
      </c>
      <c r="E94" s="66">
        <v>10.1</v>
      </c>
      <c r="F94" s="66">
        <f t="shared" si="8"/>
        <v>7648</v>
      </c>
      <c r="G94" s="66">
        <v>10.6</v>
      </c>
    </row>
    <row r="95" spans="1:17" x14ac:dyDescent="0.2">
      <c r="A95" s="65" t="s">
        <v>41</v>
      </c>
      <c r="B95" s="66">
        <v>4694</v>
      </c>
      <c r="C95" s="66">
        <v>14</v>
      </c>
      <c r="D95" s="66">
        <v>4083</v>
      </c>
      <c r="E95" s="66">
        <v>10.5</v>
      </c>
      <c r="F95" s="66">
        <f t="shared" si="8"/>
        <v>8777</v>
      </c>
      <c r="G95" s="66">
        <v>12.1</v>
      </c>
    </row>
    <row r="96" spans="1:17" x14ac:dyDescent="0.2">
      <c r="A96" s="65" t="s">
        <v>71</v>
      </c>
      <c r="B96" s="66">
        <v>1743</v>
      </c>
      <c r="C96" s="66">
        <v>5.2</v>
      </c>
      <c r="D96" s="66">
        <v>2333</v>
      </c>
      <c r="E96" s="66">
        <v>6</v>
      </c>
      <c r="F96" s="66">
        <f t="shared" si="8"/>
        <v>4076</v>
      </c>
      <c r="G96" s="66">
        <v>5.6</v>
      </c>
    </row>
    <row r="97" spans="1:7" x14ac:dyDescent="0.2">
      <c r="A97" s="65"/>
      <c r="B97" s="66"/>
      <c r="C97" s="66"/>
      <c r="D97" s="66"/>
      <c r="E97" s="66"/>
      <c r="F97" s="66"/>
      <c r="G97" s="66"/>
    </row>
    <row r="98" spans="1:7" x14ac:dyDescent="0.2">
      <c r="A98" s="65"/>
      <c r="B98" s="66"/>
      <c r="C98" s="66"/>
      <c r="D98" s="66"/>
      <c r="E98" s="66"/>
      <c r="F98" s="66"/>
      <c r="G98" s="66"/>
    </row>
    <row r="99" spans="1:7" x14ac:dyDescent="0.2">
      <c r="A99" s="65" t="s">
        <v>58</v>
      </c>
      <c r="B99" s="66">
        <v>30402</v>
      </c>
      <c r="C99" s="66">
        <v>90.6</v>
      </c>
      <c r="D99" s="66">
        <v>34099</v>
      </c>
      <c r="E99" s="66">
        <v>87.7</v>
      </c>
      <c r="F99" s="66">
        <f>SUM(B99+D99)</f>
        <v>64501</v>
      </c>
      <c r="G99" s="66">
        <v>89.1</v>
      </c>
    </row>
    <row r="100" spans="1:7" x14ac:dyDescent="0.2">
      <c r="A100" s="65" t="s">
        <v>72</v>
      </c>
      <c r="B100" s="66">
        <v>6437</v>
      </c>
      <c r="C100" s="66">
        <v>19.2</v>
      </c>
      <c r="D100" s="66">
        <v>6454</v>
      </c>
      <c r="E100" s="66">
        <v>16.600000000000001</v>
      </c>
      <c r="F100" s="66">
        <f>SUM(D100+B100)</f>
        <v>12891</v>
      </c>
      <c r="G100" s="66">
        <v>17.8</v>
      </c>
    </row>
  </sheetData>
  <mergeCells count="31">
    <mergeCell ref="A67:A68"/>
    <mergeCell ref="B67:C67"/>
    <mergeCell ref="D67:E67"/>
    <mergeCell ref="F67:G67"/>
    <mergeCell ref="A5:A6"/>
    <mergeCell ref="B5:C5"/>
    <mergeCell ref="D5:E5"/>
    <mergeCell ref="A28:A29"/>
    <mergeCell ref="A25:G25"/>
    <mergeCell ref="F87:G87"/>
    <mergeCell ref="A87:A88"/>
    <mergeCell ref="B87:C87"/>
    <mergeCell ref="D87:E87"/>
    <mergeCell ref="F78:G78"/>
    <mergeCell ref="A78:A79"/>
    <mergeCell ref="B78:C78"/>
    <mergeCell ref="D78:E78"/>
    <mergeCell ref="A1:G1"/>
    <mergeCell ref="A2:G2"/>
    <mergeCell ref="F47:G47"/>
    <mergeCell ref="A47:A48"/>
    <mergeCell ref="B47:C47"/>
    <mergeCell ref="D47:E47"/>
    <mergeCell ref="F28:G28"/>
    <mergeCell ref="B28:C28"/>
    <mergeCell ref="D28:E28"/>
    <mergeCell ref="F5:G5"/>
    <mergeCell ref="B13:C13"/>
    <mergeCell ref="D13:E13"/>
    <mergeCell ref="F13:G13"/>
    <mergeCell ref="A13:A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A3" sqref="A3:G9"/>
    </sheetView>
  </sheetViews>
  <sheetFormatPr defaultRowHeight="15" x14ac:dyDescent="0.25"/>
  <cols>
    <col min="1" max="1" width="16.28515625" bestFit="1" customWidth="1"/>
  </cols>
  <sheetData>
    <row r="1" spans="1:7" x14ac:dyDescent="0.3">
      <c r="B1" s="64" t="s">
        <v>60</v>
      </c>
      <c r="C1" s="64"/>
      <c r="D1" s="64" t="s">
        <v>61</v>
      </c>
      <c r="E1" s="64"/>
      <c r="F1" s="64" t="s">
        <v>62</v>
      </c>
      <c r="G1" s="64"/>
    </row>
    <row r="2" spans="1:7" x14ac:dyDescent="0.3">
      <c r="B2" t="s">
        <v>1</v>
      </c>
      <c r="C2" t="s">
        <v>43</v>
      </c>
      <c r="D2" t="s">
        <v>1</v>
      </c>
      <c r="E2" t="s">
        <v>43</v>
      </c>
      <c r="F2" t="s">
        <v>1</v>
      </c>
      <c r="G2" t="s">
        <v>43</v>
      </c>
    </row>
    <row r="3" spans="1:7" x14ac:dyDescent="0.3">
      <c r="A3" t="s">
        <v>59</v>
      </c>
      <c r="B3" s="54">
        <v>38881</v>
      </c>
      <c r="D3">
        <v>47768</v>
      </c>
      <c r="F3" s="54">
        <f>SUM(B3+D3)</f>
        <v>86649</v>
      </c>
    </row>
    <row r="4" spans="1:7" x14ac:dyDescent="0.3">
      <c r="A4" t="s">
        <v>63</v>
      </c>
      <c r="B4">
        <v>24994</v>
      </c>
      <c r="C4">
        <v>64.3</v>
      </c>
      <c r="D4">
        <v>29070</v>
      </c>
      <c r="E4">
        <v>60.8</v>
      </c>
      <c r="F4">
        <f>SUM(B4+D4)</f>
        <v>54064</v>
      </c>
      <c r="G4">
        <v>62.4</v>
      </c>
    </row>
    <row r="5" spans="1:7" x14ac:dyDescent="0.3">
      <c r="A5" s="55" t="s">
        <v>75</v>
      </c>
      <c r="B5">
        <v>23619</v>
      </c>
      <c r="C5">
        <v>60.74</v>
      </c>
      <c r="D5">
        <v>26434</v>
      </c>
      <c r="E5">
        <v>55.3</v>
      </c>
      <c r="F5">
        <f>SUM(B5+D5)</f>
        <v>50053</v>
      </c>
      <c r="G5">
        <v>57.8</v>
      </c>
    </row>
    <row r="6" spans="1:7" x14ac:dyDescent="0.3">
      <c r="A6" s="55" t="s">
        <v>76</v>
      </c>
      <c r="B6">
        <v>1350</v>
      </c>
      <c r="C6">
        <v>3.5</v>
      </c>
      <c r="D6">
        <v>2599</v>
      </c>
      <c r="E6">
        <v>5.4</v>
      </c>
      <c r="F6">
        <f>SUM(D6+B6)</f>
        <v>3949</v>
      </c>
      <c r="G6">
        <v>4.5999999999999996</v>
      </c>
    </row>
    <row r="7" spans="1:7" x14ac:dyDescent="0.3">
      <c r="A7" s="55" t="s">
        <v>77</v>
      </c>
      <c r="B7">
        <v>25</v>
      </c>
      <c r="C7">
        <v>0</v>
      </c>
      <c r="D7">
        <v>37</v>
      </c>
      <c r="E7">
        <v>0</v>
      </c>
      <c r="F7">
        <f>SUM(D7+B7)</f>
        <v>62</v>
      </c>
      <c r="G7">
        <v>0</v>
      </c>
    </row>
    <row r="8" spans="1:7" x14ac:dyDescent="0.3">
      <c r="A8" s="55" t="s">
        <v>35</v>
      </c>
      <c r="B8">
        <v>13887</v>
      </c>
      <c r="C8">
        <v>35.700000000000003</v>
      </c>
      <c r="D8">
        <v>16877</v>
      </c>
      <c r="E8">
        <v>35.299999999999997</v>
      </c>
      <c r="F8">
        <f>SUM(B8+D8)</f>
        <v>30764</v>
      </c>
      <c r="G8">
        <v>35.5</v>
      </c>
    </row>
  </sheetData>
  <mergeCells count="3">
    <mergeCell ref="B1:C1"/>
    <mergeCell ref="D1:E1"/>
    <mergeCell ref="F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A3" sqref="A3:G6"/>
    </sheetView>
  </sheetViews>
  <sheetFormatPr defaultRowHeight="15" x14ac:dyDescent="0.25"/>
  <cols>
    <col min="1" max="1" width="14.7109375" bestFit="1" customWidth="1"/>
  </cols>
  <sheetData>
    <row r="1" spans="1:7" x14ac:dyDescent="0.3">
      <c r="B1" t="s">
        <v>67</v>
      </c>
      <c r="D1" t="s">
        <v>66</v>
      </c>
      <c r="F1" t="s">
        <v>62</v>
      </c>
    </row>
    <row r="2" spans="1:7" x14ac:dyDescent="0.3">
      <c r="B2" t="s">
        <v>1</v>
      </c>
      <c r="C2" t="s">
        <v>43</v>
      </c>
      <c r="D2" t="s">
        <v>1</v>
      </c>
      <c r="E2" t="s">
        <v>43</v>
      </c>
      <c r="F2" t="s">
        <v>65</v>
      </c>
      <c r="G2" t="s">
        <v>43</v>
      </c>
    </row>
    <row r="3" spans="1:7" x14ac:dyDescent="0.3">
      <c r="A3" t="s">
        <v>62</v>
      </c>
      <c r="B3">
        <v>21762</v>
      </c>
      <c r="C3">
        <v>100</v>
      </c>
      <c r="D3">
        <v>25759</v>
      </c>
      <c r="E3">
        <v>100</v>
      </c>
      <c r="F3">
        <f>SUM(D3+B3)</f>
        <v>47521</v>
      </c>
      <c r="G3">
        <v>100</v>
      </c>
    </row>
    <row r="4" spans="1:7" x14ac:dyDescent="0.3">
      <c r="A4" t="s">
        <v>73</v>
      </c>
      <c r="B4">
        <v>14801</v>
      </c>
      <c r="C4">
        <v>68</v>
      </c>
      <c r="D4" s="54">
        <v>17582</v>
      </c>
      <c r="E4">
        <v>68.3</v>
      </c>
      <c r="F4">
        <f>SUM(B4+D4)</f>
        <v>32383</v>
      </c>
      <c r="G4">
        <v>68.099999999999994</v>
      </c>
    </row>
    <row r="5" spans="1:7" x14ac:dyDescent="0.3">
      <c r="A5" t="s">
        <v>74</v>
      </c>
      <c r="B5">
        <v>4736</v>
      </c>
      <c r="C5">
        <v>21.8</v>
      </c>
      <c r="D5">
        <v>5334</v>
      </c>
      <c r="E5">
        <v>20.7</v>
      </c>
      <c r="F5">
        <f>SUM(B5+D5)</f>
        <v>10070</v>
      </c>
      <c r="G5">
        <v>21.2</v>
      </c>
    </row>
    <row r="6" spans="1:7" x14ac:dyDescent="0.3">
      <c r="A6" t="s">
        <v>37</v>
      </c>
      <c r="B6">
        <v>1785</v>
      </c>
      <c r="C6">
        <v>10.199999999999999</v>
      </c>
      <c r="D6">
        <v>2431</v>
      </c>
      <c r="E6">
        <v>11</v>
      </c>
      <c r="F6">
        <f>SUM(B6,D6)</f>
        <v>4216</v>
      </c>
      <c r="G6">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A3" sqref="A3:G14"/>
    </sheetView>
  </sheetViews>
  <sheetFormatPr defaultRowHeight="15" x14ac:dyDescent="0.25"/>
  <cols>
    <col min="1" max="1" width="26.7109375" bestFit="1" customWidth="1"/>
  </cols>
  <sheetData>
    <row r="1" spans="1:7" x14ac:dyDescent="0.3">
      <c r="B1" t="s">
        <v>67</v>
      </c>
      <c r="D1" t="s">
        <v>66</v>
      </c>
      <c r="F1" t="s">
        <v>62</v>
      </c>
    </row>
    <row r="2" spans="1:7" x14ac:dyDescent="0.3">
      <c r="B2" t="s">
        <v>65</v>
      </c>
      <c r="C2" t="s">
        <v>43</v>
      </c>
      <c r="D2" t="s">
        <v>1</v>
      </c>
      <c r="E2" t="s">
        <v>43</v>
      </c>
      <c r="F2" t="s">
        <v>65</v>
      </c>
      <c r="G2" t="s">
        <v>43</v>
      </c>
    </row>
    <row r="3" spans="1:7" x14ac:dyDescent="0.3">
      <c r="A3" t="s">
        <v>64</v>
      </c>
      <c r="B3">
        <v>33526</v>
      </c>
      <c r="D3">
        <v>38881</v>
      </c>
      <c r="F3">
        <f>SUM(B3,D3)</f>
        <v>72407</v>
      </c>
    </row>
    <row r="4" spans="1:7" x14ac:dyDescent="0.3">
      <c r="A4" t="s">
        <v>68</v>
      </c>
      <c r="B4">
        <v>1309</v>
      </c>
      <c r="C4">
        <v>3.9</v>
      </c>
      <c r="D4">
        <v>1711</v>
      </c>
      <c r="E4">
        <v>4.4000000000000004</v>
      </c>
      <c r="F4">
        <f t="shared" ref="F4:F10" si="0">SUM(B4+D4)</f>
        <v>3020</v>
      </c>
      <c r="G4">
        <v>4.2</v>
      </c>
    </row>
    <row r="5" spans="1:7" x14ac:dyDescent="0.3">
      <c r="A5" t="s">
        <v>69</v>
      </c>
      <c r="B5">
        <v>1844</v>
      </c>
      <c r="C5">
        <v>5.5</v>
      </c>
      <c r="D5">
        <v>3072</v>
      </c>
      <c r="E5">
        <v>7.9</v>
      </c>
      <c r="F5">
        <f t="shared" si="0"/>
        <v>4916</v>
      </c>
      <c r="G5">
        <v>6.8</v>
      </c>
    </row>
    <row r="6" spans="1:7" x14ac:dyDescent="0.3">
      <c r="A6" t="s">
        <v>39</v>
      </c>
      <c r="B6">
        <v>12136</v>
      </c>
      <c r="C6">
        <v>36.200000000000003</v>
      </c>
      <c r="D6">
        <v>10226</v>
      </c>
      <c r="E6">
        <v>26.3</v>
      </c>
      <c r="F6">
        <f t="shared" si="0"/>
        <v>22362</v>
      </c>
      <c r="G6">
        <v>30.9</v>
      </c>
    </row>
    <row r="7" spans="1:7" x14ac:dyDescent="0.3">
      <c r="A7" t="s">
        <v>40</v>
      </c>
      <c r="B7">
        <v>8080</v>
      </c>
      <c r="C7">
        <v>24.1</v>
      </c>
      <c r="D7">
        <v>9642</v>
      </c>
      <c r="E7">
        <v>24.8</v>
      </c>
      <c r="F7">
        <f t="shared" si="0"/>
        <v>17722</v>
      </c>
      <c r="G7">
        <v>24.5</v>
      </c>
    </row>
    <row r="8" spans="1:7" x14ac:dyDescent="0.3">
      <c r="A8" t="s">
        <v>70</v>
      </c>
      <c r="B8">
        <v>3721</v>
      </c>
      <c r="C8">
        <v>11.1</v>
      </c>
      <c r="D8">
        <v>3927</v>
      </c>
      <c r="E8">
        <v>10.1</v>
      </c>
      <c r="F8">
        <f t="shared" si="0"/>
        <v>7648</v>
      </c>
      <c r="G8">
        <v>10.6</v>
      </c>
    </row>
    <row r="9" spans="1:7" x14ac:dyDescent="0.3">
      <c r="A9" t="s">
        <v>41</v>
      </c>
      <c r="B9">
        <v>4694</v>
      </c>
      <c r="C9">
        <v>14</v>
      </c>
      <c r="D9">
        <v>4083</v>
      </c>
      <c r="E9">
        <v>10.5</v>
      </c>
      <c r="F9">
        <f t="shared" si="0"/>
        <v>8777</v>
      </c>
      <c r="G9">
        <v>12.1</v>
      </c>
    </row>
    <row r="10" spans="1:7" x14ac:dyDescent="0.3">
      <c r="A10" t="s">
        <v>71</v>
      </c>
      <c r="B10">
        <v>1743</v>
      </c>
      <c r="C10">
        <v>5.2</v>
      </c>
      <c r="D10">
        <v>2333</v>
      </c>
      <c r="E10">
        <v>6</v>
      </c>
      <c r="F10">
        <f t="shared" si="0"/>
        <v>4076</v>
      </c>
      <c r="G10">
        <v>5.6</v>
      </c>
    </row>
    <row r="13" spans="1:7" x14ac:dyDescent="0.3">
      <c r="A13" t="s">
        <v>58</v>
      </c>
      <c r="B13">
        <v>30402</v>
      </c>
      <c r="C13">
        <v>90.6</v>
      </c>
      <c r="D13">
        <v>34099</v>
      </c>
      <c r="E13">
        <v>87.7</v>
      </c>
      <c r="F13">
        <f>SUM(B13+D13)</f>
        <v>64501</v>
      </c>
      <c r="G13">
        <v>89.1</v>
      </c>
    </row>
    <row r="14" spans="1:7" x14ac:dyDescent="0.3">
      <c r="A14" t="s">
        <v>72</v>
      </c>
      <c r="B14">
        <v>6437</v>
      </c>
      <c r="C14">
        <v>19.2</v>
      </c>
      <c r="D14">
        <v>6454</v>
      </c>
      <c r="E14">
        <v>16.600000000000001</v>
      </c>
      <c r="F14">
        <f>SUM(D14+B14)</f>
        <v>12891</v>
      </c>
      <c r="G14">
        <v>17.8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Demographics</vt:lpstr>
      <vt:lpstr>Laborforce</vt:lpstr>
      <vt:lpstr>Housing Units</vt:lpstr>
      <vt:lpstr>Educational Attainment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jkreiling</dc:creator>
  <cp:lastModifiedBy>Jenelle Kreiling</cp:lastModifiedBy>
  <cp:lastPrinted>2014-05-20T18:41:53Z</cp:lastPrinted>
  <dcterms:created xsi:type="dcterms:W3CDTF">2012-08-31T16:54:31Z</dcterms:created>
  <dcterms:modified xsi:type="dcterms:W3CDTF">2016-11-21T20:50:53Z</dcterms:modified>
</cp:coreProperties>
</file>